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eanine.leneuf.i\Desktop\Comptabilité\Comptabilité - Année 2025\"/>
    </mc:Choice>
  </mc:AlternateContent>
  <xr:revisionPtr revIDLastSave="0" documentId="13_ncr:1_{F1245551-1AB2-4FF5-98E3-AD2B7A1B45E9}" xr6:coauthVersionLast="47" xr6:coauthVersionMax="47" xr10:uidLastSave="{00000000-0000-0000-0000-000000000000}"/>
  <bookViews>
    <workbookView xWindow="-120" yWindow="-120" windowWidth="25440" windowHeight="15270" tabRatio="990" activeTab="2" xr2:uid="{00000000-000D-0000-FFFF-FFFF00000000}"/>
  </bookViews>
  <sheets>
    <sheet name="compte de resultat" sheetId="6" r:id="rId1"/>
    <sheet name="CPTE de RESULTAT SIMPLIFIE " sheetId="56" r:id="rId2"/>
    <sheet name="BILAN" sheetId="10" r:id="rId3"/>
    <sheet name="Total des ressources" sheetId="11" r:id="rId4"/>
  </sheets>
  <definedNames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4_1">#REF!</definedName>
    <definedName name="Excel_BuiltIn__FilterDatabase_4_4">#REF!</definedName>
    <definedName name="Excel_BuiltIn_Print_Area">#REF!</definedName>
    <definedName name="F3_ASCMTA00_Liste">#REF!</definedName>
    <definedName name="F3_ASCMTA00_Liste_1">#REF!</definedName>
    <definedName name="F3_ASCMTA00_Liste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10" l="1"/>
  <c r="F13" i="56"/>
  <c r="F28" i="56" s="1"/>
  <c r="F34" i="56" s="1"/>
  <c r="E13" i="56"/>
  <c r="B12" i="56"/>
  <c r="B11" i="56"/>
  <c r="E28" i="56"/>
  <c r="E34" i="56" s="1"/>
  <c r="C28" i="56"/>
  <c r="B10" i="56"/>
  <c r="B28" i="56" l="1"/>
  <c r="B34" i="56"/>
  <c r="C34" i="56"/>
  <c r="B30" i="10" l="1"/>
  <c r="D30" i="10" l="1"/>
  <c r="E30" i="10"/>
  <c r="I30" i="10"/>
  <c r="C37" i="6"/>
  <c r="C41" i="6" s="1"/>
  <c r="F37" i="6"/>
  <c r="F41" i="6" s="1"/>
  <c r="E19" i="11"/>
  <c r="H30" i="10" l="1"/>
</calcChain>
</file>

<file path=xl/sharedStrings.xml><?xml version="1.0" encoding="utf-8"?>
<sst xmlns="http://schemas.openxmlformats.org/spreadsheetml/2006/main" count="141" uniqueCount="101">
  <si>
    <r>
      <rPr>
        <b/>
        <sz val="18"/>
        <rFont val="Arial"/>
        <family val="2"/>
      </rPr>
      <t>SNP</t>
    </r>
    <r>
      <rPr>
        <b/>
        <sz val="18"/>
        <color indexed="10"/>
        <rFont val="Arial"/>
        <family val="2"/>
      </rPr>
      <t>2</t>
    </r>
    <r>
      <rPr>
        <b/>
        <sz val="18"/>
        <rFont val="Arial"/>
        <family val="2"/>
      </rPr>
      <t>E</t>
    </r>
    <r>
      <rPr>
        <b/>
        <sz val="18"/>
        <color indexed="10"/>
        <rFont val="Arial"/>
        <family val="2"/>
      </rPr>
      <t>FO</t>
    </r>
  </si>
  <si>
    <t>TOTAL</t>
  </si>
  <si>
    <t>Résultat</t>
  </si>
  <si>
    <t>Compte PCE</t>
  </si>
  <si>
    <t>Divers</t>
  </si>
  <si>
    <t>Frais de telecom</t>
  </si>
  <si>
    <t>Annonces et insertions</t>
  </si>
  <si>
    <t>Frais postaux</t>
  </si>
  <si>
    <t>COMPTE  DE  RESULTAT DETAILLE</t>
  </si>
  <si>
    <t>CHARGES</t>
  </si>
  <si>
    <t>PRODUITS</t>
  </si>
  <si>
    <t>Charges de Exploitation (I)</t>
  </si>
  <si>
    <t>Produits d'exploitation  (I)</t>
  </si>
  <si>
    <t>Achats</t>
  </si>
  <si>
    <t>Achats cotisations et timbres</t>
  </si>
  <si>
    <t>Cotisations N-1 encaissées sur l'année N</t>
  </si>
  <si>
    <t>Achats fournitures de bureau</t>
  </si>
  <si>
    <t>Cotisations N encaissées sur l'année N</t>
  </si>
  <si>
    <t>Autres charges externes</t>
  </si>
  <si>
    <t>Assurance</t>
  </si>
  <si>
    <t>Autres produits</t>
  </si>
  <si>
    <t>Documentation générale</t>
  </si>
  <si>
    <t>Subvention FGF</t>
  </si>
  <si>
    <t>Autres services extérieurs</t>
  </si>
  <si>
    <t>Frais d'actes et de contentieux</t>
  </si>
  <si>
    <t>Imprimés</t>
  </si>
  <si>
    <t>Produits financiers (II)</t>
  </si>
  <si>
    <t xml:space="preserve">Déplacements, missions </t>
  </si>
  <si>
    <t>Réceptions</t>
  </si>
  <si>
    <t>Autres produits financiers</t>
  </si>
  <si>
    <t>Produits exceptionnels (III)</t>
  </si>
  <si>
    <t>Services bancaires</t>
  </si>
  <si>
    <t>Contributions de</t>
  </si>
  <si>
    <t>Charges de personnel</t>
  </si>
  <si>
    <t xml:space="preserve"> financement report des </t>
  </si>
  <si>
    <t>Indemnités et avantages divers</t>
  </si>
  <si>
    <t>ressources non utilisées des</t>
  </si>
  <si>
    <t>Autres charges de gestion courante</t>
  </si>
  <si>
    <t>exercices antérieurs (IV)</t>
  </si>
  <si>
    <t>Pertes sur créances irrécouvrables</t>
  </si>
  <si>
    <t>Charges financières (II)</t>
  </si>
  <si>
    <t>Charges exceptionnelles (III)</t>
  </si>
  <si>
    <t>Engagements à réaliser sur</t>
  </si>
  <si>
    <t>contribution de financement (IV)</t>
  </si>
  <si>
    <t>TOTAL (I+II+III+IV)</t>
  </si>
  <si>
    <t>Solde créditeur : excédent</t>
  </si>
  <si>
    <t>Solde débiteur : déficit</t>
  </si>
  <si>
    <t>COMPTE  DE  RESULTAT SIMPLIFIE</t>
  </si>
  <si>
    <t>COMPTE  DE  RESULTAT  SIMPLIFIE</t>
  </si>
  <si>
    <t>Impôts et taxes</t>
  </si>
  <si>
    <t>Dotations aux amortissements et aux provisions</t>
  </si>
  <si>
    <t>ressources non utilisées des e</t>
  </si>
  <si>
    <t>Sole débiteur : déficit</t>
  </si>
  <si>
    <t>BILAN  SIMPLIFIE</t>
  </si>
  <si>
    <t>ACTIF</t>
  </si>
  <si>
    <t>PASSIF</t>
  </si>
  <si>
    <t>Amortissement</t>
  </si>
  <si>
    <t>Brut</t>
  </si>
  <si>
    <t>dépréciations</t>
  </si>
  <si>
    <t>Net</t>
  </si>
  <si>
    <t>ACTIF IMMOBILISE (I)</t>
  </si>
  <si>
    <t>FONDS SYNDICAUX (I)</t>
  </si>
  <si>
    <t>Actif incorporel</t>
  </si>
  <si>
    <t>Réserves</t>
  </si>
  <si>
    <t>Actif corporel</t>
  </si>
  <si>
    <t>Report à nouveau (trésorerie)</t>
  </si>
  <si>
    <t>Actif financier</t>
  </si>
  <si>
    <t>ACTIF CIRCULANT (II)</t>
  </si>
  <si>
    <t>PROVISIONS (II)</t>
  </si>
  <si>
    <t>Stocks et fournitures</t>
  </si>
  <si>
    <t>Créances</t>
  </si>
  <si>
    <t>FONDS DEDIES (III)</t>
  </si>
  <si>
    <t>Dettes financières</t>
  </si>
  <si>
    <t>DISPONIBILITES (III)</t>
  </si>
  <si>
    <t>Dettes diverses</t>
  </si>
  <si>
    <t>Valeurs mobilières- obligations-SICAV</t>
  </si>
  <si>
    <t>Disponiblité</t>
  </si>
  <si>
    <t>COMPTES DE REGULARISATIONS (IV)</t>
  </si>
  <si>
    <t>TOTAL ACTIF I+II+III+IV</t>
  </si>
  <si>
    <t>Céances : ce qui n'a pas été encaissé</t>
  </si>
  <si>
    <t>Diponibilité : avoir au 31/12/2017 banque</t>
  </si>
  <si>
    <t>report à nouveau trésorerie comptes</t>
  </si>
  <si>
    <t>bancaires et en caisse au 01 janvier de l’année</t>
  </si>
  <si>
    <t>Actif circulant: recettes sauf produits financiers</t>
  </si>
  <si>
    <t>disponiblités: avoir économie+produits financiers+intérêts</t>
  </si>
  <si>
    <t>Réserves = Cotisations reçues-cotisations versées cumulées</t>
  </si>
  <si>
    <t>dettes diverses : ce qui n'est pas débité</t>
  </si>
  <si>
    <t>Différence entre actif et passif</t>
  </si>
  <si>
    <r>
      <rPr>
        <b/>
        <sz val="16"/>
        <rFont val="Arial"/>
        <family val="2"/>
      </rPr>
      <t>SNP</t>
    </r>
    <r>
      <rPr>
        <b/>
        <sz val="16"/>
        <color indexed="10"/>
        <rFont val="Arial"/>
        <family val="2"/>
      </rPr>
      <t>2</t>
    </r>
    <r>
      <rPr>
        <b/>
        <sz val="16"/>
        <rFont val="Arial"/>
        <family val="2"/>
      </rPr>
      <t>E</t>
    </r>
    <r>
      <rPr>
        <b/>
        <sz val="16"/>
        <color indexed="10"/>
        <rFont val="Arial"/>
        <family val="2"/>
      </rPr>
      <t>FO</t>
    </r>
  </si>
  <si>
    <t>Cotisations reçues</t>
  </si>
  <si>
    <t>Reversement de cotisations</t>
  </si>
  <si>
    <t>Subventions reçues</t>
  </si>
  <si>
    <t>Autres produits d'exploitation perçus</t>
  </si>
  <si>
    <t>Produits financiers perçus</t>
  </si>
  <si>
    <t>TOTAL  des ressources</t>
  </si>
  <si>
    <t>Provisions</t>
  </si>
  <si>
    <t xml:space="preserve">                </t>
  </si>
  <si>
    <t>ANNEE 2025</t>
  </si>
  <si>
    <t>Divers (cadeaux, dons courants)</t>
  </si>
  <si>
    <t>Suvention FEETS</t>
  </si>
  <si>
    <t>Ressources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</si>
</sst>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#.00"/>
    <numFmt numFmtId="168" formatCode="#,##0.00;[Red]#,##0.00"/>
  </numFmts>
  <fonts count="21" x14ac:knownFonts="1">
    <font>
      <sz val="10"/>
      <name val="MS Sans Serif"/>
      <family val="2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18"/>
      <color indexed="10"/>
      <name val="Arial"/>
      <family val="2"/>
    </font>
    <font>
      <sz val="14"/>
      <name val="Arial"/>
      <family val="2"/>
    </font>
    <font>
      <b/>
      <sz val="14"/>
      <name val="Arial"/>
      <family val="2"/>
      <charset val="1"/>
    </font>
    <font>
      <sz val="14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sz val="15"/>
      <name val="Arial"/>
      <family val="2"/>
      <charset val="1"/>
    </font>
    <font>
      <sz val="16"/>
      <name val="Arial"/>
      <family val="2"/>
      <charset val="1"/>
    </font>
    <font>
      <b/>
      <sz val="16"/>
      <name val="Arial"/>
      <family val="2"/>
      <charset val="1"/>
    </font>
    <font>
      <b/>
      <sz val="15"/>
      <name val="Arial"/>
      <family val="2"/>
      <charset val="1"/>
    </font>
    <font>
      <b/>
      <sz val="12"/>
      <name val="MS Sans Serif"/>
      <family val="2"/>
    </font>
    <font>
      <b/>
      <sz val="15"/>
      <name val="Arial"/>
      <family val="2"/>
    </font>
    <font>
      <b/>
      <sz val="10"/>
      <name val="MS Sans Serif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" fontId="6" fillId="0" borderId="5" xfId="0" applyNumberFormat="1" applyFont="1" applyBorder="1"/>
    <xf numFmtId="0" fontId="6" fillId="0" borderId="6" xfId="0" applyFont="1" applyBorder="1"/>
    <xf numFmtId="0" fontId="6" fillId="0" borderId="0" xfId="0" applyFont="1"/>
    <xf numFmtId="0" fontId="6" fillId="0" borderId="4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6" fillId="0" borderId="5" xfId="0" applyFont="1" applyFill="1" applyBorder="1"/>
    <xf numFmtId="4" fontId="6" fillId="0" borderId="5" xfId="0" applyNumberFormat="1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14" xfId="0" applyFont="1" applyBorder="1"/>
    <xf numFmtId="0" fontId="13" fillId="0" borderId="14" xfId="0" applyFont="1" applyBorder="1"/>
    <xf numFmtId="0" fontId="14" fillId="0" borderId="0" xfId="0" applyFont="1" applyBorder="1"/>
    <xf numFmtId="0" fontId="5" fillId="0" borderId="2" xfId="0" applyFont="1" applyBorder="1"/>
    <xf numFmtId="0" fontId="15" fillId="0" borderId="15" xfId="0" applyFont="1" applyBorder="1" applyAlignment="1">
      <alignment horizontal="center"/>
    </xf>
    <xf numFmtId="0" fontId="5" fillId="0" borderId="4" xfId="0" applyFont="1" applyBorder="1"/>
    <xf numFmtId="0" fontId="6" fillId="0" borderId="5" xfId="0" applyFont="1" applyBorder="1"/>
    <xf numFmtId="0" fontId="5" fillId="0" borderId="5" xfId="0" applyFont="1" applyBorder="1"/>
    <xf numFmtId="0" fontId="14" fillId="0" borderId="15" xfId="0" applyFont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/>
    <xf numFmtId="1" fontId="5" fillId="0" borderId="5" xfId="0" applyNumberFormat="1" applyFont="1" applyBorder="1"/>
    <xf numFmtId="4" fontId="6" fillId="0" borderId="6" xfId="0" applyNumberFormat="1" applyFont="1" applyBorder="1"/>
    <xf numFmtId="0" fontId="6" fillId="0" borderId="4" xfId="0" applyFont="1" applyFill="1" applyBorder="1"/>
    <xf numFmtId="0" fontId="5" fillId="0" borderId="4" xfId="0" applyFont="1" applyBorder="1" applyAlignment="1">
      <alignment horizontal="center"/>
    </xf>
    <xf numFmtId="4" fontId="5" fillId="0" borderId="5" xfId="0" applyNumberFormat="1" applyFont="1" applyBorder="1"/>
    <xf numFmtId="0" fontId="5" fillId="0" borderId="5" xfId="0" applyFont="1" applyBorder="1" applyAlignment="1">
      <alignment horizontal="center"/>
    </xf>
    <xf numFmtId="4" fontId="5" fillId="0" borderId="6" xfId="0" applyNumberFormat="1" applyFont="1" applyBorder="1" applyAlignment="1">
      <alignment horizontal="right"/>
    </xf>
    <xf numFmtId="0" fontId="6" fillId="0" borderId="8" xfId="0" applyFont="1" applyBorder="1"/>
    <xf numFmtId="4" fontId="5" fillId="0" borderId="8" xfId="0" applyNumberFormat="1" applyFont="1" applyBorder="1"/>
    <xf numFmtId="0" fontId="5" fillId="0" borderId="8" xfId="0" applyFont="1" applyBorder="1" applyAlignment="1">
      <alignment horizontal="center"/>
    </xf>
    <xf numFmtId="4" fontId="5" fillId="0" borderId="9" xfId="0" applyNumberFormat="1" applyFont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4" xfId="0" applyFont="1" applyBorder="1"/>
    <xf numFmtId="0" fontId="13" fillId="0" borderId="5" xfId="0" applyFont="1" applyBorder="1"/>
    <xf numFmtId="0" fontId="13" fillId="0" borderId="17" xfId="0" applyFont="1" applyBorder="1"/>
    <xf numFmtId="0" fontId="16" fillId="0" borderId="16" xfId="0" applyFont="1" applyBorder="1"/>
    <xf numFmtId="4" fontId="13" fillId="0" borderId="5" xfId="0" applyNumberFormat="1" applyFont="1" applyBorder="1"/>
    <xf numFmtId="4" fontId="13" fillId="0" borderId="6" xfId="0" applyNumberFormat="1" applyFont="1" applyBorder="1"/>
    <xf numFmtId="0" fontId="13" fillId="0" borderId="4" xfId="0" applyFont="1" applyBorder="1"/>
    <xf numFmtId="0" fontId="13" fillId="0" borderId="16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4" xfId="0" applyFont="1" applyFill="1" applyBorder="1"/>
    <xf numFmtId="0" fontId="13" fillId="0" borderId="6" xfId="0" applyFont="1" applyBorder="1"/>
    <xf numFmtId="168" fontId="13" fillId="0" borderId="6" xfId="0" applyNumberFormat="1" applyFont="1" applyBorder="1"/>
    <xf numFmtId="0" fontId="13" fillId="0" borderId="10" xfId="0" applyFont="1" applyBorder="1"/>
    <xf numFmtId="4" fontId="16" fillId="0" borderId="5" xfId="0" applyNumberFormat="1" applyFont="1" applyBorder="1"/>
    <xf numFmtId="4" fontId="16" fillId="0" borderId="10" xfId="0" applyNumberFormat="1" applyFont="1" applyBorder="1"/>
    <xf numFmtId="4" fontId="16" fillId="0" borderId="6" xfId="0" applyNumberFormat="1" applyFont="1" applyBorder="1"/>
    <xf numFmtId="0" fontId="18" fillId="0" borderId="10" xfId="0" applyFont="1" applyBorder="1"/>
    <xf numFmtId="4" fontId="18" fillId="0" borderId="6" xfId="0" applyNumberFormat="1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10" xfId="0" applyFont="1" applyBorder="1"/>
    <xf numFmtId="0" fontId="14" fillId="0" borderId="16" xfId="0" applyFont="1" applyBorder="1"/>
    <xf numFmtId="4" fontId="14" fillId="0" borderId="5" xfId="0" applyNumberFormat="1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11" xfId="0" applyFont="1" applyBorder="1"/>
    <xf numFmtId="0" fontId="14" fillId="0" borderId="18" xfId="0" applyFont="1" applyBorder="1"/>
    <xf numFmtId="4" fontId="15" fillId="0" borderId="8" xfId="0" applyNumberFormat="1" applyFont="1" applyBorder="1" applyAlignment="1">
      <alignment horizontal="right"/>
    </xf>
    <xf numFmtId="0" fontId="14" fillId="0" borderId="9" xfId="0" applyFont="1" applyBorder="1"/>
    <xf numFmtId="0" fontId="14" fillId="0" borderId="19" xfId="0" applyFont="1" applyBorder="1"/>
    <xf numFmtId="0" fontId="19" fillId="0" borderId="0" xfId="0" applyFont="1"/>
    <xf numFmtId="0" fontId="12" fillId="0" borderId="0" xfId="0" applyFont="1"/>
    <xf numFmtId="0" fontId="5" fillId="0" borderId="0" xfId="0" applyFont="1"/>
    <xf numFmtId="0" fontId="5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0" xfId="0" applyFont="1" applyBorder="1"/>
    <xf numFmtId="0" fontId="5" fillId="0" borderId="1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13" xfId="0" applyFont="1" applyBorder="1"/>
    <xf numFmtId="4" fontId="5" fillId="0" borderId="10" xfId="0" applyNumberFormat="1" applyFont="1" applyBorder="1"/>
    <xf numFmtId="165" fontId="6" fillId="0" borderId="5" xfId="0" applyNumberFormat="1" applyFont="1" applyBorder="1"/>
    <xf numFmtId="165" fontId="5" fillId="0" borderId="5" xfId="0" applyNumberFormat="1" applyFont="1" applyBorder="1"/>
    <xf numFmtId="4" fontId="9" fillId="0" borderId="6" xfId="0" applyNumberFormat="1" applyFont="1" applyBorder="1" applyAlignment="1">
      <alignment horizontal="right"/>
    </xf>
    <xf numFmtId="0" fontId="6" fillId="0" borderId="7" xfId="0" applyFont="1" applyBorder="1"/>
    <xf numFmtId="0" fontId="6" fillId="0" borderId="9" xfId="0" applyFont="1" applyBorder="1"/>
    <xf numFmtId="0" fontId="6" fillId="0" borderId="25" xfId="0" applyFont="1" applyBorder="1"/>
    <xf numFmtId="4" fontId="8" fillId="0" borderId="0" xfId="0" applyNumberFormat="1" applyFont="1"/>
    <xf numFmtId="4" fontId="7" fillId="0" borderId="0" xfId="0" applyNumberFormat="1" applyFont="1"/>
    <xf numFmtId="0" fontId="16" fillId="0" borderId="1" xfId="0" applyFont="1" applyBorder="1"/>
    <xf numFmtId="4" fontId="13" fillId="0" borderId="3" xfId="0" applyNumberFormat="1" applyFont="1" applyBorder="1"/>
    <xf numFmtId="4" fontId="13" fillId="0" borderId="0" xfId="0" applyNumberFormat="1" applyFont="1"/>
    <xf numFmtId="0" fontId="13" fillId="0" borderId="7" xfId="0" applyFont="1" applyBorder="1"/>
    <xf numFmtId="4" fontId="13" fillId="0" borderId="9" xfId="0" applyNumberFormat="1" applyFont="1" applyBorder="1"/>
    <xf numFmtId="4" fontId="0" fillId="0" borderId="0" xfId="0" applyNumberFormat="1"/>
    <xf numFmtId="0" fontId="9" fillId="0" borderId="4" xfId="0" applyFont="1" applyBorder="1"/>
    <xf numFmtId="4" fontId="9" fillId="0" borderId="5" xfId="0" applyNumberFormat="1" applyFont="1" applyBorder="1"/>
    <xf numFmtId="4" fontId="18" fillId="0" borderId="10" xfId="0" applyNumberFormat="1" applyFont="1" applyBorder="1"/>
    <xf numFmtId="0" fontId="14" fillId="0" borderId="0" xfId="0" applyFont="1" applyAlignment="1">
      <alignment wrapText="1"/>
    </xf>
    <xf numFmtId="0" fontId="18" fillId="0" borderId="4" xfId="0" applyFont="1" applyBorder="1"/>
    <xf numFmtId="0" fontId="20" fillId="0" borderId="0" xfId="0" applyFont="1"/>
    <xf numFmtId="4" fontId="6" fillId="0" borderId="0" xfId="0" applyNumberFormat="1" applyFont="1"/>
    <xf numFmtId="0" fontId="15" fillId="0" borderId="0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Titre 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66C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66CCFF"/>
      <rgbColor rgb="00FF99FF"/>
      <rgbColor rgb="00CC99FF"/>
      <rgbColor rgb="00FFCC99"/>
      <rgbColor rgb="003366FF"/>
      <rgbColor rgb="0033CCCC"/>
      <rgbColor rgb="0099FF33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6"/>
  <sheetViews>
    <sheetView topLeftCell="A22" zoomScale="110" zoomScaleNormal="110" workbookViewId="0">
      <selection activeCell="C27" sqref="C27"/>
    </sheetView>
  </sheetViews>
  <sheetFormatPr baseColWidth="10" defaultRowHeight="20.25" x14ac:dyDescent="0.3"/>
  <cols>
    <col min="1" max="1" width="46.28515625" style="15" customWidth="1"/>
    <col min="2" max="3" width="17.7109375" style="15" customWidth="1"/>
    <col min="4" max="4" width="52.42578125" style="15" bestFit="1" customWidth="1"/>
    <col min="5" max="5" width="25.7109375" style="15" customWidth="1"/>
    <col min="6" max="6" width="17.7109375" style="15" customWidth="1"/>
    <col min="7" max="7" width="11.140625" style="16" customWidth="1"/>
  </cols>
  <sheetData>
    <row r="1" spans="1:7" ht="23.25" x14ac:dyDescent="0.35">
      <c r="A1" s="1"/>
      <c r="B1" s="16"/>
      <c r="C1" s="16"/>
      <c r="D1" s="17"/>
    </row>
    <row r="2" spans="1:7" ht="23.25" x14ac:dyDescent="0.35">
      <c r="A2" s="1" t="s">
        <v>0</v>
      </c>
      <c r="B2" s="16"/>
      <c r="C2" s="16"/>
      <c r="D2" s="17" t="s">
        <v>97</v>
      </c>
    </row>
    <row r="3" spans="1:7" x14ac:dyDescent="0.3">
      <c r="A3" s="115" t="s">
        <v>8</v>
      </c>
      <c r="B3" s="115"/>
      <c r="C3" s="115"/>
      <c r="D3" s="115"/>
      <c r="E3" s="115"/>
      <c r="F3" s="115"/>
      <c r="G3" s="115"/>
    </row>
    <row r="4" spans="1:7" x14ac:dyDescent="0.3">
      <c r="A4" s="18"/>
      <c r="B4" s="19"/>
      <c r="C4" s="19"/>
      <c r="D4" s="18"/>
      <c r="E4" s="19"/>
      <c r="F4" s="19"/>
      <c r="G4" s="20"/>
    </row>
    <row r="5" spans="1:7" ht="21.75" customHeight="1" x14ac:dyDescent="0.3">
      <c r="A5" s="3" t="s">
        <v>9</v>
      </c>
      <c r="B5" s="21" t="s">
        <v>3</v>
      </c>
      <c r="C5" s="4">
        <v>2025</v>
      </c>
      <c r="D5" s="4" t="s">
        <v>10</v>
      </c>
      <c r="E5" s="4" t="s">
        <v>3</v>
      </c>
      <c r="F5" s="5">
        <v>2025</v>
      </c>
      <c r="G5" s="22"/>
    </row>
    <row r="6" spans="1:7" x14ac:dyDescent="0.3">
      <c r="A6" s="23" t="s">
        <v>11</v>
      </c>
      <c r="B6" s="24"/>
      <c r="C6" s="24"/>
      <c r="D6" s="25" t="s">
        <v>12</v>
      </c>
      <c r="E6" s="24"/>
      <c r="F6" s="7"/>
      <c r="G6" s="26"/>
    </row>
    <row r="7" spans="1:7" x14ac:dyDescent="0.3">
      <c r="A7" s="23" t="s">
        <v>13</v>
      </c>
      <c r="B7" s="25">
        <v>60</v>
      </c>
      <c r="C7" s="24"/>
      <c r="D7" s="24"/>
      <c r="E7" s="24"/>
      <c r="F7" s="27"/>
      <c r="G7" s="26"/>
    </row>
    <row r="8" spans="1:7" x14ac:dyDescent="0.3">
      <c r="A8" s="28" t="s">
        <v>14</v>
      </c>
      <c r="B8" s="24">
        <v>60600</v>
      </c>
      <c r="C8" s="6">
        <v>56598.06</v>
      </c>
      <c r="D8" s="24" t="s">
        <v>15</v>
      </c>
      <c r="E8" s="29">
        <v>75600</v>
      </c>
      <c r="F8" s="30">
        <v>2507.5</v>
      </c>
      <c r="G8" s="26"/>
    </row>
    <row r="9" spans="1:7" x14ac:dyDescent="0.3">
      <c r="A9" s="28" t="s">
        <v>16</v>
      </c>
      <c r="B9" s="24">
        <v>60640</v>
      </c>
      <c r="C9" s="14">
        <v>3630.17</v>
      </c>
      <c r="D9" s="24" t="s">
        <v>17</v>
      </c>
      <c r="E9" s="29">
        <v>75600</v>
      </c>
      <c r="F9" s="30">
        <v>108024.75</v>
      </c>
      <c r="G9" s="26"/>
    </row>
    <row r="10" spans="1:7" x14ac:dyDescent="0.3">
      <c r="A10" s="28"/>
      <c r="B10" s="24"/>
      <c r="C10" s="14"/>
      <c r="D10" s="24"/>
      <c r="E10" s="29"/>
      <c r="F10" s="30"/>
      <c r="G10" s="26"/>
    </row>
    <row r="11" spans="1:7" x14ac:dyDescent="0.3">
      <c r="A11" s="23" t="s">
        <v>18</v>
      </c>
      <c r="B11" s="25">
        <v>61</v>
      </c>
      <c r="C11" s="6"/>
      <c r="D11" s="24"/>
      <c r="E11" s="29"/>
      <c r="F11" s="30"/>
      <c r="G11" s="26"/>
    </row>
    <row r="12" spans="1:7" x14ac:dyDescent="0.3">
      <c r="A12" s="28" t="s">
        <v>19</v>
      </c>
      <c r="B12" s="24">
        <v>61600</v>
      </c>
      <c r="C12" s="14">
        <v>229.75</v>
      </c>
      <c r="D12" s="24" t="s">
        <v>20</v>
      </c>
      <c r="E12" s="25">
        <v>75800</v>
      </c>
      <c r="F12" s="30">
        <v>112857.34</v>
      </c>
      <c r="G12" s="26"/>
    </row>
    <row r="13" spans="1:7" x14ac:dyDescent="0.3">
      <c r="A13" s="28" t="s">
        <v>21</v>
      </c>
      <c r="B13" s="24">
        <v>61810</v>
      </c>
      <c r="C13" s="14">
        <v>161</v>
      </c>
      <c r="D13" s="24" t="s">
        <v>22</v>
      </c>
      <c r="E13" s="25">
        <v>75801</v>
      </c>
      <c r="F13" s="30">
        <v>4141</v>
      </c>
      <c r="G13" s="26"/>
    </row>
    <row r="14" spans="1:7" x14ac:dyDescent="0.3">
      <c r="A14" s="23" t="s">
        <v>23</v>
      </c>
      <c r="B14" s="25">
        <v>62</v>
      </c>
      <c r="C14" s="24"/>
      <c r="D14" s="24" t="s">
        <v>99</v>
      </c>
      <c r="E14" s="25">
        <v>75801</v>
      </c>
      <c r="F14" s="30">
        <v>25000</v>
      </c>
      <c r="G14" s="26"/>
    </row>
    <row r="15" spans="1:7" x14ac:dyDescent="0.3">
      <c r="A15" s="28" t="s">
        <v>24</v>
      </c>
      <c r="B15" s="24">
        <v>62270</v>
      </c>
      <c r="C15" s="6"/>
      <c r="D15" s="24"/>
      <c r="E15" s="24"/>
      <c r="F15" s="7"/>
      <c r="G15" s="26"/>
    </row>
    <row r="16" spans="1:7" x14ac:dyDescent="0.3">
      <c r="A16" s="28" t="s">
        <v>6</v>
      </c>
      <c r="B16" s="24">
        <v>62310</v>
      </c>
      <c r="C16" s="6"/>
      <c r="D16" s="24"/>
      <c r="E16" s="24"/>
      <c r="F16" s="7"/>
      <c r="G16" s="26"/>
    </row>
    <row r="17" spans="1:7" x14ac:dyDescent="0.3">
      <c r="A17" s="28" t="s">
        <v>25</v>
      </c>
      <c r="B17" s="24">
        <v>62360</v>
      </c>
      <c r="C17" s="14"/>
      <c r="D17" s="24"/>
      <c r="E17" s="24"/>
      <c r="F17" s="7"/>
      <c r="G17" s="26"/>
    </row>
    <row r="18" spans="1:7" x14ac:dyDescent="0.3">
      <c r="A18" s="28" t="s">
        <v>98</v>
      </c>
      <c r="B18" s="24">
        <v>62380</v>
      </c>
      <c r="C18" s="6">
        <v>685.16</v>
      </c>
      <c r="D18" s="25" t="s">
        <v>26</v>
      </c>
      <c r="E18" s="24"/>
      <c r="F18" s="30"/>
      <c r="G18" s="26"/>
    </row>
    <row r="19" spans="1:7" x14ac:dyDescent="0.3">
      <c r="A19" s="28" t="s">
        <v>27</v>
      </c>
      <c r="B19" s="24">
        <v>62510</v>
      </c>
      <c r="C19" s="6">
        <v>123328.34</v>
      </c>
      <c r="D19" s="25"/>
      <c r="E19" s="24"/>
      <c r="F19" s="30"/>
      <c r="G19" s="26"/>
    </row>
    <row r="20" spans="1:7" x14ac:dyDescent="0.3">
      <c r="A20" s="31" t="s">
        <v>28</v>
      </c>
      <c r="B20" s="13">
        <v>62570</v>
      </c>
      <c r="C20" s="6">
        <v>24639.26</v>
      </c>
      <c r="D20" s="24" t="s">
        <v>29</v>
      </c>
      <c r="E20" s="25">
        <v>76800</v>
      </c>
      <c r="F20" s="30">
        <v>1675.02</v>
      </c>
      <c r="G20" s="26"/>
    </row>
    <row r="21" spans="1:7" x14ac:dyDescent="0.3">
      <c r="A21" s="31" t="s">
        <v>7</v>
      </c>
      <c r="B21" s="13">
        <v>62610</v>
      </c>
      <c r="C21" s="6"/>
      <c r="D21" s="24"/>
      <c r="E21" s="24"/>
      <c r="F21" s="30"/>
      <c r="G21" s="26"/>
    </row>
    <row r="22" spans="1:7" x14ac:dyDescent="0.3">
      <c r="A22" s="31" t="s">
        <v>5</v>
      </c>
      <c r="B22" s="13">
        <v>62620</v>
      </c>
      <c r="C22" s="6"/>
      <c r="D22" s="25" t="s">
        <v>30</v>
      </c>
      <c r="E22" s="24"/>
      <c r="F22" s="30"/>
      <c r="G22" s="26"/>
    </row>
    <row r="23" spans="1:7" x14ac:dyDescent="0.3">
      <c r="A23" s="31" t="s">
        <v>31</v>
      </c>
      <c r="B23" s="13">
        <v>62700</v>
      </c>
      <c r="C23" s="6">
        <v>552.73</v>
      </c>
      <c r="D23" s="24"/>
      <c r="E23" s="24"/>
      <c r="F23" s="30"/>
      <c r="G23" s="26"/>
    </row>
    <row r="24" spans="1:7" x14ac:dyDescent="0.3">
      <c r="A24" s="31" t="s">
        <v>4</v>
      </c>
      <c r="B24" s="13">
        <v>62800</v>
      </c>
      <c r="C24" s="6">
        <v>693</v>
      </c>
      <c r="D24" s="25" t="s">
        <v>32</v>
      </c>
      <c r="E24" s="24"/>
      <c r="F24" s="30"/>
      <c r="G24" s="26"/>
    </row>
    <row r="25" spans="1:7" x14ac:dyDescent="0.3">
      <c r="A25" s="23" t="s">
        <v>33</v>
      </c>
      <c r="B25" s="24"/>
      <c r="C25" s="6"/>
      <c r="D25" s="25" t="s">
        <v>34</v>
      </c>
      <c r="E25" s="24"/>
      <c r="F25" s="30"/>
      <c r="G25" s="26"/>
    </row>
    <row r="26" spans="1:7" x14ac:dyDescent="0.3">
      <c r="A26" s="28" t="s">
        <v>35</v>
      </c>
      <c r="B26" s="24">
        <v>64140</v>
      </c>
      <c r="C26" s="6">
        <v>27708</v>
      </c>
      <c r="D26" s="25" t="s">
        <v>36</v>
      </c>
      <c r="E26" s="24"/>
      <c r="F26" s="30"/>
      <c r="G26" s="26"/>
    </row>
    <row r="27" spans="1:7" x14ac:dyDescent="0.3">
      <c r="A27" s="23" t="s">
        <v>37</v>
      </c>
      <c r="B27" s="25">
        <v>65</v>
      </c>
      <c r="C27" s="6"/>
      <c r="D27" s="25" t="s">
        <v>38</v>
      </c>
      <c r="E27" s="24"/>
      <c r="F27" s="30"/>
      <c r="G27" s="26"/>
    </row>
    <row r="28" spans="1:7" x14ac:dyDescent="0.3">
      <c r="A28" s="28" t="s">
        <v>39</v>
      </c>
      <c r="B28" s="24">
        <v>65400</v>
      </c>
      <c r="C28" s="6"/>
      <c r="D28" s="24"/>
      <c r="E28" s="24"/>
      <c r="F28" s="30"/>
      <c r="G28" s="26"/>
    </row>
    <row r="29" spans="1:7" x14ac:dyDescent="0.3">
      <c r="A29" s="23" t="s">
        <v>40</v>
      </c>
      <c r="B29" s="25">
        <v>66</v>
      </c>
      <c r="C29" s="24"/>
      <c r="D29" s="24"/>
      <c r="E29" s="24"/>
      <c r="F29" s="7"/>
      <c r="G29" s="26"/>
    </row>
    <row r="30" spans="1:7" x14ac:dyDescent="0.3">
      <c r="A30" s="23" t="s">
        <v>41</v>
      </c>
      <c r="B30" s="25">
        <v>67</v>
      </c>
      <c r="C30" s="6"/>
      <c r="D30" s="24"/>
      <c r="E30" s="24"/>
      <c r="F30" s="7"/>
      <c r="G30" s="26"/>
    </row>
    <row r="31" spans="1:7" x14ac:dyDescent="0.3">
      <c r="A31" s="23"/>
      <c r="B31" s="25"/>
      <c r="C31" s="6"/>
      <c r="D31" s="24"/>
      <c r="E31" s="24"/>
      <c r="F31" s="7"/>
      <c r="G31" s="26"/>
    </row>
    <row r="32" spans="1:7" x14ac:dyDescent="0.3">
      <c r="A32" s="23" t="s">
        <v>95</v>
      </c>
      <c r="B32" s="25">
        <v>68</v>
      </c>
      <c r="C32" s="6"/>
      <c r="D32" s="24"/>
      <c r="E32" s="24"/>
      <c r="F32" s="7"/>
      <c r="G32" s="26"/>
    </row>
    <row r="33" spans="1:7" x14ac:dyDescent="0.3">
      <c r="A33" s="28"/>
      <c r="B33" s="24"/>
      <c r="C33" s="6"/>
      <c r="D33" s="24"/>
      <c r="E33" s="24"/>
      <c r="F33" s="7"/>
      <c r="G33" s="26"/>
    </row>
    <row r="34" spans="1:7" x14ac:dyDescent="0.3">
      <c r="A34" s="23" t="s">
        <v>42</v>
      </c>
      <c r="B34" s="24"/>
      <c r="C34" s="24"/>
      <c r="D34" s="24"/>
      <c r="E34" s="24"/>
      <c r="F34" s="7"/>
      <c r="G34" s="26"/>
    </row>
    <row r="35" spans="1:7" x14ac:dyDescent="0.3">
      <c r="A35" s="23" t="s">
        <v>43</v>
      </c>
      <c r="B35" s="24"/>
      <c r="C35" s="24"/>
      <c r="D35" s="24"/>
      <c r="E35" s="24"/>
      <c r="F35" s="7"/>
      <c r="G35" s="26"/>
    </row>
    <row r="36" spans="1:7" x14ac:dyDescent="0.3">
      <c r="A36" s="28"/>
      <c r="B36" s="24"/>
      <c r="C36" s="24"/>
      <c r="D36" s="24"/>
      <c r="E36" s="24"/>
      <c r="F36" s="7"/>
      <c r="G36" s="26"/>
    </row>
    <row r="37" spans="1:7" x14ac:dyDescent="0.3">
      <c r="A37" s="32" t="s">
        <v>44</v>
      </c>
      <c r="B37" s="24"/>
      <c r="C37" s="33">
        <f>SUM('compte de resultat'!C8:C36)</f>
        <v>238225.47</v>
      </c>
      <c r="D37" s="34" t="s">
        <v>44</v>
      </c>
      <c r="E37" s="24"/>
      <c r="F37" s="35">
        <f>SUM('compte de resultat'!F8:F36)</f>
        <v>254205.61</v>
      </c>
      <c r="G37" s="26"/>
    </row>
    <row r="38" spans="1:7" x14ac:dyDescent="0.3">
      <c r="A38" s="23"/>
      <c r="B38" s="24"/>
      <c r="C38" s="24"/>
      <c r="D38" s="24"/>
      <c r="E38" s="24"/>
      <c r="F38" s="30"/>
      <c r="G38" s="26"/>
    </row>
    <row r="39" spans="1:7" x14ac:dyDescent="0.3">
      <c r="A39" s="108" t="s">
        <v>45</v>
      </c>
      <c r="B39" s="109"/>
      <c r="C39" s="109">
        <v>15980.14</v>
      </c>
      <c r="D39" s="24" t="s">
        <v>46</v>
      </c>
      <c r="E39" s="24"/>
      <c r="F39" s="30"/>
      <c r="G39" s="26"/>
    </row>
    <row r="40" spans="1:7" x14ac:dyDescent="0.3">
      <c r="A40" s="28"/>
      <c r="B40" s="24"/>
      <c r="C40" s="24"/>
      <c r="D40" s="24"/>
      <c r="E40" s="24"/>
      <c r="F40" s="30"/>
      <c r="G40" s="26"/>
    </row>
    <row r="41" spans="1:7" x14ac:dyDescent="0.3">
      <c r="A41" s="10" t="s">
        <v>1</v>
      </c>
      <c r="B41" s="36"/>
      <c r="C41" s="37">
        <f>'compte de resultat'!C37+'compte de resultat'!C39</f>
        <v>254205.61</v>
      </c>
      <c r="D41" s="38" t="s">
        <v>1</v>
      </c>
      <c r="E41" s="36"/>
      <c r="F41" s="39">
        <f>SUM('compte de resultat'!F37:F40)</f>
        <v>254205.61</v>
      </c>
      <c r="G41" s="26"/>
    </row>
    <row r="43" spans="1:7" x14ac:dyDescent="0.3">
      <c r="F43" s="104"/>
    </row>
    <row r="44" spans="1:7" x14ac:dyDescent="0.3">
      <c r="F44" s="104"/>
    </row>
    <row r="46" spans="1:7" x14ac:dyDescent="0.3">
      <c r="F46" s="104"/>
    </row>
  </sheetData>
  <sheetProtection selectLockedCells="1" selectUnlockedCells="1"/>
  <mergeCells count="1">
    <mergeCell ref="A3:G3"/>
  </mergeCells>
  <pageMargins left="0.6694444444444444" right="0.11805555555555555" top="3.9583333333333331E-2" bottom="0.47222222222222221" header="0.51180555555555551" footer="0.2361111111111111"/>
  <pageSetup paperSize="9" scale="67" firstPageNumber="0" orientation="landscape" r:id="rId1"/>
  <headerFooter alignWithMargins="0">
    <oddFooter>&amp;L&amp;"Arial,Italique"Compte de résultat détaillé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0979-0254-4812-9030-EF3D73E11C4C}">
  <sheetPr>
    <pageSetUpPr fitToPage="1"/>
  </sheetPr>
  <dimension ref="A1:G84"/>
  <sheetViews>
    <sheetView topLeftCell="A19" zoomScale="110" zoomScaleNormal="110" workbookViewId="0">
      <selection activeCell="E2" sqref="E2"/>
    </sheetView>
  </sheetViews>
  <sheetFormatPr baseColWidth="10" defaultRowHeight="20.25" x14ac:dyDescent="0.3"/>
  <cols>
    <col min="1" max="1" width="62.85546875" style="16" customWidth="1"/>
    <col min="2" max="3" width="16.7109375" style="16" customWidth="1"/>
    <col min="4" max="4" width="55.5703125" style="16" customWidth="1"/>
    <col min="5" max="6" width="16.7109375" style="16" customWidth="1"/>
  </cols>
  <sheetData>
    <row r="1" spans="1:7" ht="23.25" x14ac:dyDescent="0.35">
      <c r="A1" s="1" t="s">
        <v>0</v>
      </c>
      <c r="B1" s="15"/>
      <c r="C1" s="15"/>
      <c r="D1" s="15"/>
      <c r="E1" s="15"/>
      <c r="F1" s="15"/>
    </row>
    <row r="2" spans="1:7" ht="23.25" x14ac:dyDescent="0.35">
      <c r="A2" s="1"/>
      <c r="D2" s="17" t="s">
        <v>97</v>
      </c>
      <c r="G2" s="16"/>
    </row>
    <row r="3" spans="1:7" ht="12.95" customHeight="1" x14ac:dyDescent="0.35">
      <c r="A3" s="1"/>
      <c r="G3" s="16"/>
    </row>
    <row r="4" spans="1:7" x14ac:dyDescent="0.3">
      <c r="A4" s="115" t="s">
        <v>47</v>
      </c>
      <c r="B4" s="115"/>
      <c r="C4" s="115"/>
      <c r="D4" s="115"/>
      <c r="E4" s="115"/>
      <c r="F4" s="115"/>
      <c r="G4" s="115"/>
    </row>
    <row r="5" spans="1:7" ht="19.5" x14ac:dyDescent="0.3">
      <c r="A5" s="40"/>
      <c r="B5" s="40"/>
      <c r="C5" s="40"/>
      <c r="D5" s="40"/>
      <c r="E5" s="40"/>
      <c r="F5" s="40"/>
      <c r="G5" s="41"/>
    </row>
    <row r="6" spans="1:7" ht="19.5" thickBot="1" x14ac:dyDescent="0.3">
      <c r="A6" s="15"/>
      <c r="B6" s="15"/>
      <c r="C6" s="15"/>
      <c r="D6" s="15"/>
      <c r="E6" s="15"/>
      <c r="F6" s="15"/>
    </row>
    <row r="7" spans="1:7" ht="18.75" customHeight="1" x14ac:dyDescent="0.3">
      <c r="A7" s="116" t="s">
        <v>48</v>
      </c>
      <c r="B7" s="116"/>
      <c r="C7" s="116"/>
      <c r="D7" s="116"/>
      <c r="E7" s="116"/>
      <c r="F7" s="116"/>
    </row>
    <row r="8" spans="1:7" ht="18.75" customHeight="1" x14ac:dyDescent="0.3">
      <c r="A8" s="42" t="s">
        <v>9</v>
      </c>
      <c r="B8" s="43">
        <v>2025</v>
      </c>
      <c r="C8" s="44">
        <v>2024</v>
      </c>
      <c r="D8" s="45" t="s">
        <v>10</v>
      </c>
      <c r="E8" s="43">
        <v>2025</v>
      </c>
      <c r="F8" s="46">
        <v>2024</v>
      </c>
    </row>
    <row r="9" spans="1:7" ht="19.5" x14ac:dyDescent="0.3">
      <c r="A9" s="47" t="s">
        <v>11</v>
      </c>
      <c r="B9" s="48"/>
      <c r="C9" s="49"/>
      <c r="D9" s="50" t="s">
        <v>12</v>
      </c>
      <c r="E9" s="51"/>
      <c r="F9" s="52"/>
    </row>
    <row r="10" spans="1:7" ht="18.75" x14ac:dyDescent="0.25">
      <c r="A10" s="53" t="s">
        <v>13</v>
      </c>
      <c r="B10" s="51">
        <f>56598.06+3630.17</f>
        <v>60228.229999999996</v>
      </c>
      <c r="C10" s="51">
        <v>74234.41</v>
      </c>
      <c r="D10" s="54"/>
      <c r="E10" s="55"/>
      <c r="F10" s="56"/>
    </row>
    <row r="11" spans="1:7" ht="18.75" x14ac:dyDescent="0.25">
      <c r="A11" s="53" t="s">
        <v>18</v>
      </c>
      <c r="B11" s="48">
        <f>229.75+161</f>
        <v>390.75</v>
      </c>
      <c r="C11" s="48">
        <v>215.24</v>
      </c>
      <c r="D11" s="54" t="s">
        <v>15</v>
      </c>
      <c r="E11" s="6">
        <v>2507.5</v>
      </c>
      <c r="F11" s="30">
        <v>11478</v>
      </c>
    </row>
    <row r="12" spans="1:7" ht="18.75" x14ac:dyDescent="0.25">
      <c r="A12" s="53" t="s">
        <v>23</v>
      </c>
      <c r="B12" s="51">
        <f>693+552.73+24639.26+123328.34+685.16</f>
        <v>149898.49</v>
      </c>
      <c r="C12" s="51">
        <v>112224.43</v>
      </c>
      <c r="D12" s="54" t="s">
        <v>17</v>
      </c>
      <c r="E12" s="6">
        <v>108024.75</v>
      </c>
      <c r="F12" s="30">
        <v>129433.67</v>
      </c>
    </row>
    <row r="13" spans="1:7" ht="18.75" x14ac:dyDescent="0.25">
      <c r="A13" s="53" t="s">
        <v>49</v>
      </c>
      <c r="B13" s="48"/>
      <c r="C13" s="48"/>
      <c r="D13" s="54" t="s">
        <v>20</v>
      </c>
      <c r="E13" s="6">
        <f>112857.34+4141+25000</f>
        <v>141998.34</v>
      </c>
      <c r="F13" s="52">
        <f>55487.35+10725.88</f>
        <v>66213.23</v>
      </c>
    </row>
    <row r="14" spans="1:7" ht="18.75" x14ac:dyDescent="0.25">
      <c r="A14" s="57" t="s">
        <v>33</v>
      </c>
      <c r="B14" s="51">
        <v>27708</v>
      </c>
      <c r="C14" s="51">
        <v>29844.61</v>
      </c>
      <c r="D14" s="54"/>
      <c r="E14" s="6"/>
      <c r="F14" s="52"/>
    </row>
    <row r="15" spans="1:7" ht="18.75" x14ac:dyDescent="0.25">
      <c r="A15" s="53" t="s">
        <v>37</v>
      </c>
      <c r="B15" s="48"/>
      <c r="C15" s="48"/>
      <c r="D15" s="54"/>
      <c r="E15" s="6"/>
      <c r="F15" s="58"/>
    </row>
    <row r="16" spans="1:7" ht="18.75" x14ac:dyDescent="0.25">
      <c r="A16" s="53" t="s">
        <v>50</v>
      </c>
      <c r="B16" s="51"/>
      <c r="C16" s="48"/>
      <c r="D16" s="54"/>
      <c r="E16" s="6"/>
      <c r="F16" s="58"/>
    </row>
    <row r="17" spans="1:6" ht="18.75" x14ac:dyDescent="0.25">
      <c r="A17" s="53"/>
      <c r="B17" s="48"/>
      <c r="C17" s="48"/>
      <c r="D17" s="54"/>
      <c r="E17" s="6"/>
      <c r="F17" s="58"/>
    </row>
    <row r="18" spans="1:6" ht="19.5" x14ac:dyDescent="0.3">
      <c r="A18" s="47" t="s">
        <v>40</v>
      </c>
      <c r="B18" s="48"/>
      <c r="C18" s="48"/>
      <c r="D18" s="50" t="s">
        <v>26</v>
      </c>
      <c r="E18" s="6">
        <v>1675.02</v>
      </c>
      <c r="F18" s="59">
        <v>2627.36</v>
      </c>
    </row>
    <row r="19" spans="1:6" ht="18.75" x14ac:dyDescent="0.25">
      <c r="A19" s="53"/>
      <c r="B19" s="48"/>
      <c r="C19" s="48"/>
      <c r="D19" s="54"/>
      <c r="E19" s="24"/>
      <c r="F19" s="58"/>
    </row>
    <row r="20" spans="1:6" ht="19.5" x14ac:dyDescent="0.3">
      <c r="A20" s="47" t="s">
        <v>41</v>
      </c>
      <c r="B20" s="51"/>
      <c r="C20" s="51"/>
      <c r="D20" s="50" t="s">
        <v>30</v>
      </c>
      <c r="E20" s="24"/>
      <c r="F20" s="58"/>
    </row>
    <row r="21" spans="1:6" ht="18.75" x14ac:dyDescent="0.25">
      <c r="A21" s="53"/>
      <c r="B21" s="48"/>
      <c r="C21" s="60"/>
      <c r="D21" s="54"/>
      <c r="E21" s="6"/>
      <c r="F21" s="58"/>
    </row>
    <row r="22" spans="1:6" ht="19.5" x14ac:dyDescent="0.3">
      <c r="A22" s="47" t="s">
        <v>42</v>
      </c>
      <c r="B22" s="48"/>
      <c r="C22" s="60"/>
      <c r="D22" s="50" t="s">
        <v>32</v>
      </c>
      <c r="E22" s="6"/>
      <c r="F22" s="58"/>
    </row>
    <row r="23" spans="1:6" ht="19.5" x14ac:dyDescent="0.3">
      <c r="A23" s="47" t="s">
        <v>43</v>
      </c>
      <c r="B23" s="48"/>
      <c r="C23" s="60"/>
      <c r="D23" s="50" t="s">
        <v>34</v>
      </c>
      <c r="E23" s="6"/>
      <c r="F23" s="58"/>
    </row>
    <row r="24" spans="1:6" ht="19.5" x14ac:dyDescent="0.3">
      <c r="A24" s="53"/>
      <c r="B24" s="48"/>
      <c r="C24" s="60"/>
      <c r="D24" s="50" t="s">
        <v>51</v>
      </c>
      <c r="E24" s="51"/>
      <c r="F24" s="58"/>
    </row>
    <row r="25" spans="1:6" ht="19.5" x14ac:dyDescent="0.3">
      <c r="A25" s="53"/>
      <c r="B25" s="48"/>
      <c r="C25" s="60"/>
      <c r="D25" s="50" t="s">
        <v>38</v>
      </c>
      <c r="E25" s="51"/>
      <c r="F25" s="58"/>
    </row>
    <row r="26" spans="1:6" ht="19.5" x14ac:dyDescent="0.3">
      <c r="A26" s="47"/>
      <c r="B26" s="48"/>
      <c r="C26" s="60"/>
      <c r="D26" s="50"/>
      <c r="E26" s="51"/>
      <c r="F26" s="58"/>
    </row>
    <row r="27" spans="1:6" ht="18.75" x14ac:dyDescent="0.25">
      <c r="A27" s="53"/>
      <c r="B27" s="48"/>
      <c r="C27" s="60"/>
      <c r="D27" s="54"/>
      <c r="E27" s="51"/>
      <c r="F27" s="58"/>
    </row>
    <row r="28" spans="1:6" ht="19.5" x14ac:dyDescent="0.3">
      <c r="A28" s="42" t="s">
        <v>44</v>
      </c>
      <c r="B28" s="61">
        <f>SUM(B10:B26)</f>
        <v>238225.46999999997</v>
      </c>
      <c r="C28" s="62">
        <f>SUM(C10:C26)</f>
        <v>216518.69</v>
      </c>
      <c r="D28" s="45" t="s">
        <v>44</v>
      </c>
      <c r="E28" s="61">
        <f>SUM('CPTE de RESULTAT SIMPLIFIE '!E11:E27)</f>
        <v>254205.61</v>
      </c>
      <c r="F28" s="63">
        <f>SUM('CPTE de RESULTAT SIMPLIFIE '!F11:F27)</f>
        <v>209752.25999999995</v>
      </c>
    </row>
    <row r="29" spans="1:6" ht="19.5" x14ac:dyDescent="0.3">
      <c r="A29" s="53"/>
      <c r="B29" s="48"/>
      <c r="C29" s="64"/>
      <c r="D29" s="54"/>
      <c r="E29" s="51"/>
      <c r="F29" s="58"/>
    </row>
    <row r="30" spans="1:6" ht="18.75" x14ac:dyDescent="0.25">
      <c r="A30" s="53"/>
      <c r="B30" s="48"/>
      <c r="C30" s="60"/>
      <c r="D30" s="54"/>
      <c r="E30" s="51"/>
      <c r="F30" s="58"/>
    </row>
    <row r="31" spans="1:6" ht="18.75" x14ac:dyDescent="0.25">
      <c r="A31" s="53"/>
      <c r="B31" s="48"/>
      <c r="C31" s="60"/>
      <c r="D31" s="54"/>
      <c r="E31" s="51"/>
      <c r="F31" s="58"/>
    </row>
    <row r="32" spans="1:6" ht="19.5" x14ac:dyDescent="0.3">
      <c r="A32" s="112" t="s">
        <v>45</v>
      </c>
      <c r="B32" s="110">
        <v>15980.14</v>
      </c>
      <c r="C32" s="110"/>
      <c r="D32" s="54" t="s">
        <v>52</v>
      </c>
      <c r="E32" s="61"/>
      <c r="F32" s="65">
        <v>6766.43</v>
      </c>
    </row>
    <row r="33" spans="1:6" ht="18.75" x14ac:dyDescent="0.25">
      <c r="A33" s="53"/>
      <c r="B33" s="51"/>
      <c r="C33" s="60"/>
      <c r="D33" s="54"/>
      <c r="E33" s="51"/>
      <c r="F33" s="58"/>
    </row>
    <row r="34" spans="1:6" ht="19.5" x14ac:dyDescent="0.3">
      <c r="A34" s="42" t="s">
        <v>1</v>
      </c>
      <c r="B34" s="61">
        <f>'CPTE de RESULTAT SIMPLIFIE '!B28+'CPTE de RESULTAT SIMPLIFIE '!B32</f>
        <v>254205.61</v>
      </c>
      <c r="C34" s="62">
        <f>SUM('CPTE de RESULTAT SIMPLIFIE '!C28:C32)</f>
        <v>216518.69</v>
      </c>
      <c r="D34" s="45" t="s">
        <v>1</v>
      </c>
      <c r="E34" s="61">
        <f>SUM('CPTE de RESULTAT SIMPLIFIE '!E28:E32)</f>
        <v>254205.61</v>
      </c>
      <c r="F34" s="63">
        <f>SUM('CPTE de RESULTAT SIMPLIFIE '!F28:F33)</f>
        <v>216518.68999999994</v>
      </c>
    </row>
    <row r="35" spans="1:6" x14ac:dyDescent="0.3">
      <c r="A35" s="66"/>
      <c r="B35" s="67"/>
      <c r="C35" s="68"/>
      <c r="D35" s="69"/>
      <c r="E35" s="70"/>
      <c r="F35" s="71"/>
    </row>
    <row r="36" spans="1:6" ht="21" thickBot="1" x14ac:dyDescent="0.35">
      <c r="A36" s="72"/>
      <c r="B36" s="73"/>
      <c r="C36" s="74"/>
      <c r="D36" s="75"/>
      <c r="E36" s="76"/>
      <c r="F36" s="77"/>
    </row>
    <row r="37" spans="1:6" x14ac:dyDescent="0.3">
      <c r="A37" s="78"/>
    </row>
    <row r="84" spans="2:2" x14ac:dyDescent="0.3">
      <c r="B84" s="111"/>
    </row>
  </sheetData>
  <sheetProtection selectLockedCells="1" selectUnlockedCells="1"/>
  <mergeCells count="2">
    <mergeCell ref="A4:G4"/>
    <mergeCell ref="A7:F7"/>
  </mergeCells>
  <pageMargins left="0.31527777777777777" right="0" top="0" bottom="0.47222222222222221" header="0.51180555555555551" footer="0"/>
  <pageSetup paperSize="9" scale="74" firstPageNumber="0" orientation="landscape" r:id="rId1"/>
  <headerFooter alignWithMargins="0">
    <oddFooter>&amp;L&amp;"Arial,Italique"Compte de résultat simplifié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65"/>
  <sheetViews>
    <sheetView tabSelected="1" topLeftCell="A7" zoomScale="93" zoomScaleNormal="93" workbookViewId="0">
      <selection activeCell="D21" sqref="D21:D25"/>
    </sheetView>
  </sheetViews>
  <sheetFormatPr baseColWidth="10" defaultRowHeight="12.75" x14ac:dyDescent="0.2"/>
  <cols>
    <col min="1" max="1" width="52.85546875" customWidth="1"/>
    <col min="2" max="2" width="19.85546875" customWidth="1"/>
    <col min="3" max="3" width="20" customWidth="1"/>
    <col min="4" max="4" width="16.85546875" customWidth="1"/>
    <col min="5" max="5" width="15.5703125" customWidth="1"/>
    <col min="6" max="6" width="0" hidden="1" customWidth="1"/>
    <col min="7" max="7" width="51.7109375" customWidth="1"/>
    <col min="8" max="9" width="15.28515625" customWidth="1"/>
  </cols>
  <sheetData>
    <row r="1" spans="1:256" x14ac:dyDescent="0.2">
      <c r="A1" s="79"/>
    </row>
    <row r="2" spans="1:256" ht="20.25" x14ac:dyDescent="0.3">
      <c r="A2" s="79"/>
      <c r="C2" s="113"/>
      <c r="D2" s="113"/>
      <c r="E2" s="113"/>
    </row>
    <row r="3" spans="1:256" ht="23.25" x14ac:dyDescent="0.35">
      <c r="A3" s="1" t="s">
        <v>0</v>
      </c>
      <c r="C3" s="113"/>
      <c r="D3" s="12" t="s">
        <v>97</v>
      </c>
      <c r="E3" s="12"/>
      <c r="H3" s="80"/>
      <c r="I3" s="12"/>
      <c r="L3" s="80"/>
      <c r="M3" s="12"/>
      <c r="P3" s="80"/>
      <c r="Q3" s="12"/>
      <c r="T3" s="80"/>
      <c r="U3" s="12"/>
      <c r="X3" s="80"/>
      <c r="Y3" s="12"/>
      <c r="AB3" s="80"/>
      <c r="AC3" s="12"/>
      <c r="AF3" s="80"/>
      <c r="AG3" s="12"/>
      <c r="AJ3" s="80"/>
      <c r="AK3" s="12"/>
      <c r="AN3" s="80"/>
      <c r="AO3" s="12"/>
      <c r="AR3" s="80"/>
      <c r="AS3" s="12"/>
      <c r="AV3" s="80"/>
      <c r="AW3" s="12"/>
      <c r="AZ3" s="80"/>
      <c r="BA3" s="12"/>
      <c r="BD3" s="80"/>
      <c r="BE3" s="12"/>
      <c r="BH3" s="80"/>
      <c r="BI3" s="12"/>
      <c r="BL3" s="80"/>
      <c r="BM3" s="12"/>
      <c r="BP3" s="80"/>
      <c r="BQ3" s="12"/>
      <c r="BT3" s="80"/>
      <c r="BU3" s="12"/>
      <c r="BX3" s="80"/>
      <c r="BY3" s="12"/>
      <c r="CB3" s="80"/>
      <c r="CC3" s="12"/>
      <c r="CF3" s="80"/>
      <c r="CG3" s="12"/>
      <c r="CJ3" s="80"/>
      <c r="CK3" s="12"/>
      <c r="CN3" s="80"/>
      <c r="CO3" s="12"/>
      <c r="CR3" s="80"/>
      <c r="CS3" s="12"/>
      <c r="CV3" s="80"/>
      <c r="CW3" s="12"/>
      <c r="CZ3" s="80"/>
      <c r="DA3" s="12"/>
      <c r="DD3" s="80"/>
      <c r="DE3" s="12"/>
      <c r="DH3" s="80"/>
      <c r="DI3" s="12"/>
      <c r="DL3" s="80"/>
      <c r="DM3" s="12"/>
      <c r="DP3" s="80"/>
      <c r="DQ3" s="12"/>
      <c r="DT3" s="80"/>
      <c r="DU3" s="12"/>
      <c r="DX3" s="80"/>
      <c r="DY3" s="12"/>
      <c r="EB3" s="80"/>
      <c r="EC3" s="12"/>
      <c r="EF3" s="80"/>
      <c r="EG3" s="12"/>
      <c r="EJ3" s="80"/>
      <c r="EK3" s="12"/>
      <c r="EN3" s="80"/>
      <c r="EO3" s="12"/>
      <c r="ER3" s="80"/>
      <c r="ES3" s="12"/>
      <c r="EV3" s="80"/>
      <c r="EW3" s="12"/>
      <c r="EZ3" s="80"/>
      <c r="FA3" s="12"/>
      <c r="FD3" s="80"/>
      <c r="FE3" s="12"/>
      <c r="FH3" s="80"/>
      <c r="FI3" s="12"/>
      <c r="FL3" s="80"/>
      <c r="FM3" s="12"/>
      <c r="FP3" s="80"/>
      <c r="FQ3" s="12"/>
      <c r="FT3" s="80"/>
      <c r="FU3" s="12"/>
      <c r="FX3" s="80"/>
      <c r="FY3" s="12"/>
      <c r="GB3" s="80"/>
      <c r="GC3" s="12"/>
      <c r="GF3" s="80"/>
      <c r="GG3" s="12"/>
      <c r="GJ3" s="80"/>
      <c r="GK3" s="12"/>
      <c r="GN3" s="80"/>
      <c r="GO3" s="12"/>
      <c r="GR3" s="80"/>
      <c r="GS3" s="12"/>
      <c r="GV3" s="80"/>
      <c r="GW3" s="12"/>
      <c r="GZ3" s="80"/>
      <c r="HA3" s="12"/>
      <c r="HD3" s="80"/>
      <c r="HE3" s="12"/>
      <c r="HH3" s="80"/>
      <c r="HI3" s="12"/>
      <c r="HL3" s="80"/>
      <c r="HM3" s="12"/>
      <c r="HP3" s="80"/>
      <c r="HQ3" s="12"/>
      <c r="HT3" s="80"/>
      <c r="HU3" s="12"/>
      <c r="HX3" s="80"/>
      <c r="HY3" s="12"/>
      <c r="IB3" s="80"/>
      <c r="IC3" s="12"/>
      <c r="IF3" s="80"/>
      <c r="IG3" s="12"/>
      <c r="IJ3" s="80"/>
      <c r="IK3" s="12"/>
      <c r="IN3" s="80"/>
      <c r="IO3" s="12"/>
      <c r="IR3" s="80"/>
      <c r="IS3" s="12"/>
      <c r="IV3" s="80"/>
    </row>
    <row r="4" spans="1:256" ht="20.25" x14ac:dyDescent="0.3">
      <c r="A4" s="81"/>
      <c r="B4" s="8"/>
      <c r="C4" s="113"/>
      <c r="D4" s="12"/>
      <c r="E4" s="12"/>
      <c r="F4" s="8"/>
      <c r="G4" s="8"/>
      <c r="H4" s="81"/>
      <c r="I4" s="81"/>
      <c r="L4" s="80"/>
      <c r="M4" s="12"/>
      <c r="P4" s="80"/>
      <c r="Q4" s="12"/>
      <c r="T4" s="80"/>
      <c r="U4" s="12"/>
      <c r="X4" s="80"/>
      <c r="Y4" s="12"/>
      <c r="AB4" s="80"/>
      <c r="AC4" s="12"/>
      <c r="AF4" s="80"/>
      <c r="AG4" s="12"/>
      <c r="AJ4" s="80"/>
      <c r="AK4" s="12"/>
      <c r="AN4" s="80"/>
      <c r="AO4" s="12"/>
      <c r="AR4" s="80"/>
      <c r="AS4" s="12"/>
      <c r="AV4" s="80"/>
      <c r="AW4" s="12"/>
      <c r="AZ4" s="80"/>
      <c r="BA4" s="12"/>
      <c r="BD4" s="80"/>
      <c r="BE4" s="12"/>
      <c r="BH4" s="80"/>
      <c r="BI4" s="12"/>
      <c r="BL4" s="80"/>
      <c r="BM4" s="12"/>
      <c r="BP4" s="80"/>
      <c r="BQ4" s="12"/>
      <c r="BT4" s="80"/>
      <c r="BU4" s="12"/>
      <c r="BX4" s="80"/>
      <c r="BY4" s="12"/>
      <c r="CB4" s="80"/>
      <c r="CC4" s="12"/>
      <c r="CF4" s="80"/>
      <c r="CG4" s="12"/>
      <c r="CJ4" s="80"/>
      <c r="CK4" s="12"/>
      <c r="CN4" s="80"/>
      <c r="CO4" s="12"/>
      <c r="CR4" s="80"/>
      <c r="CS4" s="12"/>
      <c r="CV4" s="80"/>
      <c r="CW4" s="12"/>
      <c r="CZ4" s="80"/>
      <c r="DA4" s="12"/>
      <c r="DD4" s="80"/>
      <c r="DE4" s="12"/>
      <c r="DH4" s="80"/>
      <c r="DI4" s="12"/>
      <c r="DL4" s="80"/>
      <c r="DM4" s="12"/>
      <c r="DP4" s="80"/>
      <c r="DQ4" s="12"/>
      <c r="DT4" s="80"/>
      <c r="DU4" s="12"/>
      <c r="DX4" s="80"/>
      <c r="DY4" s="12"/>
      <c r="EB4" s="80"/>
      <c r="EC4" s="12"/>
      <c r="EF4" s="80"/>
      <c r="EG4" s="12"/>
      <c r="EJ4" s="80"/>
      <c r="EK4" s="12"/>
      <c r="EN4" s="80"/>
      <c r="EO4" s="12"/>
      <c r="ER4" s="80"/>
      <c r="ES4" s="12"/>
      <c r="EV4" s="80"/>
      <c r="EW4" s="12"/>
      <c r="EZ4" s="80"/>
      <c r="FA4" s="12"/>
      <c r="FD4" s="80"/>
      <c r="FE4" s="12"/>
      <c r="FH4" s="80"/>
      <c r="FI4" s="12"/>
      <c r="FL4" s="80"/>
      <c r="FM4" s="12"/>
      <c r="FP4" s="80"/>
      <c r="FQ4" s="12"/>
      <c r="FT4" s="80"/>
      <c r="FU4" s="12"/>
      <c r="FX4" s="80"/>
      <c r="FY4" s="12"/>
      <c r="GB4" s="80"/>
      <c r="GC4" s="12"/>
      <c r="GF4" s="80"/>
      <c r="GG4" s="12"/>
      <c r="GJ4" s="80"/>
      <c r="GK4" s="12"/>
      <c r="GN4" s="80"/>
      <c r="GO4" s="12"/>
      <c r="GR4" s="80"/>
      <c r="GS4" s="12"/>
      <c r="GV4" s="80"/>
      <c r="GW4" s="12"/>
      <c r="GZ4" s="80"/>
      <c r="HA4" s="12"/>
      <c r="HD4" s="80"/>
      <c r="HE4" s="12"/>
      <c r="HH4" s="80"/>
      <c r="HI4" s="12"/>
      <c r="HL4" s="80"/>
      <c r="HM4" s="12"/>
      <c r="HP4" s="80"/>
      <c r="HQ4" s="12"/>
      <c r="HT4" s="80"/>
      <c r="HU4" s="12"/>
      <c r="HX4" s="80"/>
      <c r="HY4" s="12"/>
      <c r="IB4" s="80"/>
      <c r="IC4" s="12"/>
      <c r="IF4" s="80"/>
      <c r="IG4" s="12"/>
      <c r="IJ4" s="80"/>
      <c r="IK4" s="12"/>
      <c r="IN4" s="80"/>
      <c r="IO4" s="12"/>
      <c r="IR4" s="80"/>
      <c r="IS4" s="12"/>
      <c r="IV4" s="80"/>
    </row>
    <row r="5" spans="1:256" ht="20.25" x14ac:dyDescent="0.3">
      <c r="A5" s="81"/>
      <c r="B5" s="8"/>
      <c r="C5" s="113"/>
      <c r="D5" s="12" t="s">
        <v>53</v>
      </c>
      <c r="E5" s="12"/>
      <c r="F5" s="8"/>
      <c r="G5" s="8"/>
      <c r="H5" s="81"/>
      <c r="I5" s="81"/>
      <c r="L5" s="80"/>
      <c r="M5" s="12"/>
      <c r="P5" s="80"/>
      <c r="Q5" s="12"/>
      <c r="T5" s="80"/>
      <c r="U5" s="12"/>
      <c r="X5" s="80"/>
      <c r="Y5" s="12"/>
      <c r="AB5" s="80"/>
      <c r="AC5" s="12"/>
      <c r="AF5" s="80"/>
      <c r="AG5" s="12"/>
      <c r="AJ5" s="80"/>
      <c r="AK5" s="12"/>
      <c r="AN5" s="80"/>
      <c r="AO5" s="12"/>
      <c r="AR5" s="80"/>
      <c r="AS5" s="12"/>
      <c r="AV5" s="80"/>
      <c r="AW5" s="12"/>
      <c r="AZ5" s="80"/>
      <c r="BA5" s="12"/>
      <c r="BD5" s="80"/>
      <c r="BE5" s="12"/>
      <c r="BH5" s="80"/>
      <c r="BI5" s="12"/>
      <c r="BL5" s="80"/>
      <c r="BM5" s="12"/>
      <c r="BP5" s="80"/>
      <c r="BQ5" s="12"/>
      <c r="BT5" s="80"/>
      <c r="BU5" s="12"/>
      <c r="BX5" s="80"/>
      <c r="BY5" s="12"/>
      <c r="CB5" s="80"/>
      <c r="CC5" s="12"/>
      <c r="CF5" s="80"/>
      <c r="CG5" s="12"/>
      <c r="CJ5" s="80"/>
      <c r="CK5" s="12"/>
      <c r="CN5" s="80"/>
      <c r="CO5" s="12"/>
      <c r="CR5" s="80"/>
      <c r="CS5" s="12"/>
      <c r="CV5" s="80"/>
      <c r="CW5" s="12"/>
      <c r="CZ5" s="80"/>
      <c r="DA5" s="12"/>
      <c r="DD5" s="80"/>
      <c r="DE5" s="12"/>
      <c r="DH5" s="80"/>
      <c r="DI5" s="12"/>
      <c r="DL5" s="80"/>
      <c r="DM5" s="12"/>
      <c r="DP5" s="80"/>
      <c r="DQ5" s="12"/>
      <c r="DT5" s="80"/>
      <c r="DU5" s="12"/>
      <c r="DX5" s="80"/>
      <c r="DY5" s="12"/>
      <c r="EB5" s="80"/>
      <c r="EC5" s="12"/>
      <c r="EF5" s="80"/>
      <c r="EG5" s="12"/>
      <c r="EJ5" s="80"/>
      <c r="EK5" s="12"/>
      <c r="EN5" s="80"/>
      <c r="EO5" s="12"/>
      <c r="ER5" s="80"/>
      <c r="ES5" s="12"/>
      <c r="EV5" s="80"/>
      <c r="EW5" s="12"/>
      <c r="EZ5" s="80"/>
      <c r="FA5" s="12"/>
      <c r="FD5" s="80"/>
      <c r="FE5" s="12"/>
      <c r="FH5" s="80"/>
      <c r="FI5" s="12"/>
      <c r="FL5" s="80"/>
      <c r="FM5" s="12"/>
      <c r="FP5" s="80"/>
      <c r="FQ5" s="12"/>
      <c r="FT5" s="80"/>
      <c r="FU5" s="12"/>
      <c r="FX5" s="80"/>
      <c r="FY5" s="12"/>
      <c r="GB5" s="80"/>
      <c r="GC5" s="12"/>
      <c r="GF5" s="80"/>
      <c r="GG5" s="12"/>
      <c r="GJ5" s="80"/>
      <c r="GK5" s="12"/>
      <c r="GN5" s="80"/>
      <c r="GO5" s="12"/>
      <c r="GR5" s="80"/>
      <c r="GS5" s="12"/>
      <c r="GV5" s="80"/>
      <c r="GW5" s="12"/>
      <c r="GZ5" s="80"/>
      <c r="HA5" s="12"/>
      <c r="HD5" s="80"/>
      <c r="HE5" s="12"/>
      <c r="HH5" s="80"/>
      <c r="HI5" s="12"/>
      <c r="HL5" s="80"/>
      <c r="HM5" s="12"/>
      <c r="HP5" s="80"/>
      <c r="HQ5" s="12"/>
      <c r="HT5" s="80"/>
      <c r="HU5" s="12"/>
      <c r="HX5" s="80"/>
      <c r="HY5" s="12"/>
      <c r="IB5" s="80"/>
      <c r="IC5" s="12"/>
      <c r="IF5" s="80"/>
      <c r="IG5" s="12"/>
      <c r="IJ5" s="80"/>
      <c r="IK5" s="12"/>
      <c r="IN5" s="80"/>
      <c r="IO5" s="12"/>
      <c r="IR5" s="80"/>
      <c r="IS5" s="12"/>
      <c r="IV5" s="80"/>
    </row>
    <row r="6" spans="1:256" ht="20.25" x14ac:dyDescent="0.3">
      <c r="A6" s="81"/>
      <c r="B6" s="8"/>
      <c r="C6" s="8"/>
      <c r="D6" s="81"/>
      <c r="E6" s="81"/>
      <c r="F6" s="8"/>
      <c r="G6" s="8"/>
      <c r="H6" s="81"/>
      <c r="I6" s="81"/>
      <c r="L6" s="80"/>
      <c r="M6" s="12"/>
      <c r="P6" s="80"/>
      <c r="Q6" s="12"/>
      <c r="T6" s="80"/>
      <c r="U6" s="12"/>
      <c r="X6" s="80"/>
      <c r="Y6" s="12"/>
      <c r="AB6" s="80"/>
      <c r="AC6" s="12"/>
      <c r="AF6" s="80"/>
      <c r="AG6" s="12"/>
      <c r="AJ6" s="80"/>
      <c r="AK6" s="12"/>
      <c r="AN6" s="80"/>
      <c r="AO6" s="12"/>
      <c r="AR6" s="80"/>
      <c r="AS6" s="12"/>
      <c r="AV6" s="80"/>
      <c r="AW6" s="12"/>
      <c r="AZ6" s="80"/>
      <c r="BA6" s="12"/>
      <c r="BD6" s="80"/>
      <c r="BE6" s="12"/>
      <c r="BH6" s="80"/>
      <c r="BI6" s="12"/>
      <c r="BL6" s="80"/>
      <c r="BM6" s="12"/>
      <c r="BP6" s="80"/>
      <c r="BQ6" s="12"/>
      <c r="BT6" s="80"/>
      <c r="BU6" s="12"/>
      <c r="BX6" s="80"/>
      <c r="BY6" s="12"/>
      <c r="CB6" s="80"/>
      <c r="CC6" s="12"/>
      <c r="CF6" s="80"/>
      <c r="CG6" s="12"/>
      <c r="CJ6" s="80"/>
      <c r="CK6" s="12"/>
      <c r="CN6" s="80"/>
      <c r="CO6" s="12"/>
      <c r="CR6" s="80"/>
      <c r="CS6" s="12"/>
      <c r="CV6" s="80"/>
      <c r="CW6" s="12"/>
      <c r="CZ6" s="80"/>
      <c r="DA6" s="12"/>
      <c r="DD6" s="80"/>
      <c r="DE6" s="12"/>
      <c r="DH6" s="80"/>
      <c r="DI6" s="12"/>
      <c r="DL6" s="80"/>
      <c r="DM6" s="12"/>
      <c r="DP6" s="80"/>
      <c r="DQ6" s="12"/>
      <c r="DT6" s="80"/>
      <c r="DU6" s="12"/>
      <c r="DX6" s="80"/>
      <c r="DY6" s="12"/>
      <c r="EB6" s="80"/>
      <c r="EC6" s="12"/>
      <c r="EF6" s="80"/>
      <c r="EG6" s="12"/>
      <c r="EJ6" s="80"/>
      <c r="EK6" s="12"/>
      <c r="EN6" s="80"/>
      <c r="EO6" s="12"/>
      <c r="ER6" s="80"/>
      <c r="ES6" s="12"/>
      <c r="EV6" s="80"/>
      <c r="EW6" s="12"/>
      <c r="EZ6" s="80"/>
      <c r="FA6" s="12"/>
      <c r="FD6" s="80"/>
      <c r="FE6" s="12"/>
      <c r="FH6" s="80"/>
      <c r="FI6" s="12"/>
      <c r="FL6" s="80"/>
      <c r="FM6" s="12"/>
      <c r="FP6" s="80"/>
      <c r="FQ6" s="12"/>
      <c r="FT6" s="80"/>
      <c r="FU6" s="12"/>
      <c r="FX6" s="80"/>
      <c r="FY6" s="12"/>
      <c r="GB6" s="80"/>
      <c r="GC6" s="12"/>
      <c r="GF6" s="80"/>
      <c r="GG6" s="12"/>
      <c r="GJ6" s="80"/>
      <c r="GK6" s="12"/>
      <c r="GN6" s="80"/>
      <c r="GO6" s="12"/>
      <c r="GR6" s="80"/>
      <c r="GS6" s="12"/>
      <c r="GV6" s="80"/>
      <c r="GW6" s="12"/>
      <c r="GZ6" s="80"/>
      <c r="HA6" s="12"/>
      <c r="HD6" s="80"/>
      <c r="HE6" s="12"/>
      <c r="HH6" s="80"/>
      <c r="HI6" s="12"/>
      <c r="HL6" s="80"/>
      <c r="HM6" s="12"/>
      <c r="HP6" s="80"/>
      <c r="HQ6" s="12"/>
      <c r="HT6" s="80"/>
      <c r="HU6" s="12"/>
      <c r="HX6" s="80"/>
      <c r="HY6" s="12"/>
      <c r="IB6" s="80"/>
      <c r="IC6" s="12"/>
      <c r="IF6" s="80"/>
      <c r="IG6" s="12"/>
      <c r="IJ6" s="80"/>
      <c r="IK6" s="12"/>
      <c r="IN6" s="80"/>
      <c r="IO6" s="12"/>
      <c r="IR6" s="80"/>
      <c r="IS6" s="12"/>
      <c r="IV6" s="80"/>
    </row>
    <row r="7" spans="1:256" ht="18" x14ac:dyDescent="0.25">
      <c r="A7" s="34" t="s">
        <v>54</v>
      </c>
      <c r="B7" s="117">
        <v>2025</v>
      </c>
      <c r="C7" s="117"/>
      <c r="D7" s="117"/>
      <c r="E7" s="34">
        <v>2024</v>
      </c>
      <c r="F7" s="24"/>
      <c r="G7" s="34" t="s">
        <v>55</v>
      </c>
      <c r="H7" s="34">
        <v>2025</v>
      </c>
      <c r="I7" s="34">
        <v>2024</v>
      </c>
      <c r="J7" s="11"/>
      <c r="K7" s="11"/>
      <c r="L7" s="11"/>
      <c r="M7" s="11"/>
      <c r="N7" s="11"/>
      <c r="O7" s="11"/>
      <c r="P7" s="11"/>
      <c r="Q7" s="11"/>
      <c r="R7" s="11"/>
    </row>
    <row r="8" spans="1:256" ht="18" x14ac:dyDescent="0.25">
      <c r="A8" s="82"/>
      <c r="B8" s="83"/>
      <c r="C8" s="84" t="s">
        <v>56</v>
      </c>
      <c r="D8" s="83"/>
      <c r="E8" s="85"/>
      <c r="F8" s="86"/>
      <c r="G8" s="32"/>
      <c r="H8" s="87"/>
      <c r="I8" s="27"/>
      <c r="J8" s="11"/>
      <c r="K8" s="11"/>
      <c r="L8" s="11"/>
      <c r="M8" s="11"/>
      <c r="N8" s="11"/>
      <c r="O8" s="11"/>
      <c r="P8" s="11"/>
      <c r="Q8" s="11"/>
      <c r="R8" s="11"/>
    </row>
    <row r="9" spans="1:256" ht="18" x14ac:dyDescent="0.25">
      <c r="A9" s="88"/>
      <c r="B9" s="89" t="s">
        <v>57</v>
      </c>
      <c r="C9" s="89" t="s">
        <v>58</v>
      </c>
      <c r="D9" s="89" t="s">
        <v>59</v>
      </c>
      <c r="E9" s="90" t="s">
        <v>59</v>
      </c>
      <c r="F9" s="86"/>
      <c r="G9" s="28"/>
      <c r="H9" s="34" t="s">
        <v>59</v>
      </c>
      <c r="I9" s="91" t="s">
        <v>59</v>
      </c>
      <c r="J9" s="11"/>
      <c r="K9" s="11"/>
      <c r="L9" s="11"/>
      <c r="M9" s="11"/>
      <c r="N9" s="11"/>
      <c r="O9" s="11"/>
      <c r="P9" s="11"/>
      <c r="Q9" s="11"/>
      <c r="R9" s="11"/>
    </row>
    <row r="10" spans="1:256" ht="18" x14ac:dyDescent="0.25">
      <c r="A10" s="28"/>
      <c r="B10" s="24"/>
      <c r="C10" s="24"/>
      <c r="D10" s="24"/>
      <c r="E10" s="7"/>
      <c r="F10" s="86"/>
      <c r="G10" s="28"/>
      <c r="H10" s="24"/>
      <c r="I10" s="7"/>
      <c r="J10" s="11"/>
      <c r="K10" s="11"/>
      <c r="L10" s="11"/>
      <c r="M10" s="11"/>
      <c r="N10" s="11"/>
      <c r="O10" s="11"/>
      <c r="P10" s="11"/>
      <c r="Q10" s="11"/>
      <c r="R10" s="11"/>
    </row>
    <row r="11" spans="1:256" ht="18" x14ac:dyDescent="0.25">
      <c r="A11" s="28"/>
      <c r="B11" s="24"/>
      <c r="C11" s="24"/>
      <c r="D11" s="24"/>
      <c r="E11" s="7"/>
      <c r="F11" s="92"/>
      <c r="G11" s="28"/>
      <c r="H11" s="24"/>
      <c r="I11" s="7"/>
      <c r="J11" s="11"/>
      <c r="K11" s="11"/>
      <c r="L11" s="11"/>
      <c r="M11" s="11"/>
      <c r="N11" s="11"/>
      <c r="O11" s="11"/>
      <c r="P11" s="11"/>
      <c r="Q11" s="11"/>
      <c r="R11" s="11"/>
    </row>
    <row r="12" spans="1:256" ht="18" x14ac:dyDescent="0.25">
      <c r="A12" s="23" t="s">
        <v>60</v>
      </c>
      <c r="B12" s="24"/>
      <c r="C12" s="24"/>
      <c r="D12" s="24"/>
      <c r="E12" s="7"/>
      <c r="F12" s="92"/>
      <c r="G12" s="23" t="s">
        <v>61</v>
      </c>
      <c r="H12" s="24"/>
      <c r="I12" s="7"/>
      <c r="J12" s="11"/>
      <c r="K12" s="11"/>
      <c r="L12" s="11"/>
      <c r="M12" s="11"/>
      <c r="N12" s="11"/>
      <c r="O12" s="11"/>
      <c r="P12" s="11"/>
      <c r="Q12" s="11"/>
      <c r="R12" s="11"/>
    </row>
    <row r="13" spans="1:256" ht="18" x14ac:dyDescent="0.25">
      <c r="A13" s="28"/>
      <c r="B13" s="24"/>
      <c r="C13" s="24"/>
      <c r="D13" s="24"/>
      <c r="E13" s="7"/>
      <c r="F13" s="92"/>
      <c r="G13" s="28"/>
      <c r="H13" s="24"/>
      <c r="I13" s="7"/>
      <c r="J13" s="11"/>
      <c r="K13" s="11"/>
      <c r="L13" s="11"/>
      <c r="M13" s="11"/>
      <c r="N13" s="11"/>
      <c r="O13" s="11"/>
      <c r="P13" s="11"/>
      <c r="Q13" s="11"/>
      <c r="R13" s="11"/>
    </row>
    <row r="14" spans="1:256" ht="18" x14ac:dyDescent="0.25">
      <c r="A14" s="28" t="s">
        <v>62</v>
      </c>
      <c r="B14" s="24"/>
      <c r="C14" s="24"/>
      <c r="D14" s="24"/>
      <c r="E14" s="7"/>
      <c r="F14" s="92"/>
      <c r="G14" s="28" t="s">
        <v>63</v>
      </c>
      <c r="H14" s="33">
        <v>7691.5</v>
      </c>
      <c r="I14" s="30">
        <v>12336.79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256" ht="18" x14ac:dyDescent="0.25">
      <c r="A15" s="28" t="s">
        <v>64</v>
      </c>
      <c r="B15" s="24"/>
      <c r="C15" s="24"/>
      <c r="D15" s="24"/>
      <c r="E15" s="7"/>
      <c r="F15" s="92"/>
      <c r="G15" s="28" t="s">
        <v>65</v>
      </c>
      <c r="H15" s="33">
        <v>182561.25</v>
      </c>
      <c r="I15" s="30">
        <v>179568.83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256" ht="18" x14ac:dyDescent="0.25">
      <c r="A16" s="28" t="s">
        <v>66</v>
      </c>
      <c r="B16" s="24"/>
      <c r="C16" s="24"/>
      <c r="D16" s="24"/>
      <c r="E16" s="7"/>
      <c r="F16" s="92"/>
      <c r="G16" s="28" t="s">
        <v>2</v>
      </c>
      <c r="H16" s="93">
        <v>15980.14</v>
      </c>
      <c r="I16" s="30">
        <v>-6766.43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 ht="18" x14ac:dyDescent="0.25">
      <c r="A17" s="28"/>
      <c r="B17" s="24"/>
      <c r="C17" s="24"/>
      <c r="D17" s="24"/>
      <c r="E17" s="7"/>
      <c r="F17" s="92"/>
      <c r="G17" s="28"/>
      <c r="H17" s="24"/>
      <c r="I17" s="30"/>
      <c r="J17" s="11"/>
      <c r="K17" s="11"/>
      <c r="L17" s="11"/>
      <c r="M17" s="11"/>
      <c r="N17" s="11"/>
      <c r="O17" s="11"/>
      <c r="P17" s="11"/>
      <c r="Q17" s="11"/>
      <c r="R17" s="11"/>
    </row>
    <row r="18" spans="1:18" ht="18" x14ac:dyDescent="0.25">
      <c r="A18" s="23" t="s">
        <v>67</v>
      </c>
      <c r="B18" s="24"/>
      <c r="C18" s="24"/>
      <c r="D18" s="24"/>
      <c r="E18" s="7"/>
      <c r="F18" s="92"/>
      <c r="G18" s="23" t="s">
        <v>68</v>
      </c>
      <c r="H18" s="109"/>
      <c r="I18" s="30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18" x14ac:dyDescent="0.25">
      <c r="A19" s="23"/>
      <c r="B19" s="24"/>
      <c r="C19" s="24"/>
      <c r="D19" s="24"/>
      <c r="E19" s="30"/>
      <c r="F19" s="92"/>
      <c r="G19" s="23"/>
      <c r="H19" s="24"/>
      <c r="I19" s="30"/>
      <c r="J19" s="11"/>
      <c r="K19" s="11"/>
      <c r="L19" s="11"/>
      <c r="M19" s="11"/>
      <c r="N19" s="11"/>
      <c r="O19" s="11"/>
      <c r="P19" s="11"/>
      <c r="Q19" s="11"/>
      <c r="R19" s="11"/>
    </row>
    <row r="20" spans="1:18" ht="18" x14ac:dyDescent="0.25">
      <c r="A20" s="28" t="s">
        <v>69</v>
      </c>
      <c r="B20" s="24"/>
      <c r="C20" s="24"/>
      <c r="D20" s="6"/>
      <c r="E20" s="30"/>
      <c r="F20" s="92"/>
      <c r="G20" s="28"/>
      <c r="H20" s="24"/>
      <c r="I20" s="30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18" x14ac:dyDescent="0.25">
      <c r="A21" s="28" t="s">
        <v>70</v>
      </c>
      <c r="B21" s="6"/>
      <c r="C21" s="94"/>
      <c r="D21" s="33">
        <v>3845.75</v>
      </c>
      <c r="E21" s="6">
        <v>2577.94</v>
      </c>
      <c r="F21" s="92"/>
      <c r="G21" s="23" t="s">
        <v>71</v>
      </c>
      <c r="H21" s="24"/>
      <c r="I21" s="30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8" x14ac:dyDescent="0.25">
      <c r="A22" s="28"/>
      <c r="B22" s="24"/>
      <c r="C22" s="24"/>
      <c r="D22" s="24"/>
      <c r="E22" s="24"/>
      <c r="F22" s="92"/>
      <c r="G22" s="28" t="s">
        <v>72</v>
      </c>
      <c r="H22" s="24"/>
      <c r="I22" s="30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18" x14ac:dyDescent="0.25">
      <c r="A23" s="23" t="s">
        <v>73</v>
      </c>
      <c r="B23" s="6"/>
      <c r="C23" s="24"/>
      <c r="D23" s="6"/>
      <c r="E23" s="24"/>
      <c r="F23" s="92"/>
      <c r="G23" s="28" t="s">
        <v>74</v>
      </c>
      <c r="H23" s="33">
        <v>168.8</v>
      </c>
      <c r="I23" s="30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8" x14ac:dyDescent="0.25">
      <c r="A24" s="28" t="s">
        <v>75</v>
      </c>
      <c r="B24" s="6"/>
      <c r="C24" s="94"/>
      <c r="D24" s="33">
        <v>79311.62</v>
      </c>
      <c r="E24" s="6">
        <v>77636.600000000006</v>
      </c>
      <c r="F24" s="92"/>
      <c r="G24" s="28"/>
      <c r="H24" s="24"/>
      <c r="I24" s="7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18" x14ac:dyDescent="0.25">
      <c r="A25" s="9" t="s">
        <v>76</v>
      </c>
      <c r="B25" s="6"/>
      <c r="C25" s="94"/>
      <c r="D25" s="33">
        <v>123244.32</v>
      </c>
      <c r="E25" s="6">
        <v>104924.65</v>
      </c>
      <c r="F25" s="92"/>
      <c r="G25" s="28"/>
      <c r="H25" s="24"/>
      <c r="I25" s="7"/>
      <c r="J25" s="11"/>
      <c r="K25" s="11"/>
      <c r="L25" s="11"/>
      <c r="M25" s="11"/>
      <c r="N25" s="11"/>
      <c r="O25" s="11"/>
      <c r="P25" s="11"/>
      <c r="Q25" s="11"/>
      <c r="R25" s="11"/>
    </row>
    <row r="26" spans="1:18" ht="18" x14ac:dyDescent="0.25">
      <c r="A26" s="23" t="s">
        <v>77</v>
      </c>
      <c r="B26" s="24"/>
      <c r="C26" s="24"/>
      <c r="D26" s="24"/>
      <c r="E26" s="7"/>
      <c r="F26" s="92"/>
      <c r="G26" s="23" t="s">
        <v>77</v>
      </c>
      <c r="H26" s="6"/>
      <c r="I26" s="7"/>
      <c r="J26" s="11"/>
      <c r="K26" s="11"/>
      <c r="L26" s="11"/>
      <c r="M26" s="11"/>
      <c r="N26" s="11"/>
      <c r="O26" s="11"/>
      <c r="P26" s="11"/>
      <c r="Q26" s="11"/>
      <c r="R26" s="11"/>
    </row>
    <row r="27" spans="1:18" ht="18" x14ac:dyDescent="0.25">
      <c r="A27" s="28"/>
      <c r="B27" s="24"/>
      <c r="C27" s="24"/>
      <c r="D27" s="24"/>
      <c r="E27" s="7"/>
      <c r="F27" s="92"/>
      <c r="G27" s="28"/>
      <c r="H27" s="24"/>
      <c r="I27" s="7"/>
      <c r="J27" s="11"/>
      <c r="K27" s="11"/>
      <c r="L27" s="11"/>
      <c r="M27" s="11"/>
      <c r="N27" s="11"/>
      <c r="O27" s="11"/>
      <c r="P27" s="11"/>
      <c r="Q27" s="11"/>
      <c r="R27" s="11"/>
    </row>
    <row r="28" spans="1:18" ht="18" x14ac:dyDescent="0.25">
      <c r="A28" s="28"/>
      <c r="B28" s="24"/>
      <c r="C28" s="24"/>
      <c r="D28" s="24"/>
      <c r="E28" s="7"/>
      <c r="F28" s="92"/>
      <c r="G28" s="28"/>
      <c r="H28" s="24"/>
      <c r="I28" s="7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18" x14ac:dyDescent="0.25">
      <c r="A29" s="28"/>
      <c r="B29" s="24"/>
      <c r="C29" s="24"/>
      <c r="D29" s="24"/>
      <c r="E29" s="7"/>
      <c r="F29" s="92"/>
      <c r="G29" s="28"/>
      <c r="H29" s="24"/>
      <c r="I29" s="7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8" x14ac:dyDescent="0.25">
      <c r="A30" s="32" t="s">
        <v>78</v>
      </c>
      <c r="B30" s="109">
        <f>SUM(B24:B29)</f>
        <v>0</v>
      </c>
      <c r="C30" s="95"/>
      <c r="D30" s="33">
        <f>SUM(BILAN!D20:D29)</f>
        <v>206401.69</v>
      </c>
      <c r="E30" s="96">
        <f>SUM(BILAN!E20:E28)</f>
        <v>185139.19</v>
      </c>
      <c r="F30" s="92"/>
      <c r="G30" s="32" t="s">
        <v>78</v>
      </c>
      <c r="H30" s="33">
        <f>SUM(BILAN!H14:H29)</f>
        <v>206401.69</v>
      </c>
      <c r="I30" s="96">
        <f>SUM(BILAN!I14:I29)</f>
        <v>185139.19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8" x14ac:dyDescent="0.25">
      <c r="A31" s="28"/>
      <c r="B31" s="24"/>
      <c r="C31" s="94"/>
      <c r="D31" s="24"/>
      <c r="E31" s="7"/>
      <c r="F31" s="92"/>
      <c r="G31" s="28"/>
      <c r="H31" s="24"/>
      <c r="I31" s="7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8" x14ac:dyDescent="0.25">
      <c r="A32" s="28"/>
      <c r="B32" s="24"/>
      <c r="C32" s="24"/>
      <c r="D32" s="24"/>
      <c r="E32" s="7"/>
      <c r="F32" s="92"/>
      <c r="G32" s="28"/>
      <c r="H32" s="24"/>
      <c r="I32" s="7"/>
      <c r="J32" s="11"/>
      <c r="K32" s="11"/>
      <c r="L32" s="11"/>
      <c r="M32" s="11"/>
      <c r="N32" s="11"/>
      <c r="O32" s="11"/>
      <c r="P32" s="11"/>
      <c r="Q32" s="11"/>
      <c r="R32" s="11"/>
    </row>
    <row r="33" spans="1:18" ht="18" x14ac:dyDescent="0.25">
      <c r="A33" s="97"/>
      <c r="B33" s="36"/>
      <c r="C33" s="36"/>
      <c r="D33" s="36"/>
      <c r="E33" s="98"/>
      <c r="F33" s="99"/>
      <c r="G33" s="97"/>
      <c r="H33" s="36"/>
      <c r="I33" s="98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8" x14ac:dyDescent="0.25">
      <c r="A34" s="8"/>
      <c r="B34" s="8"/>
      <c r="C34" s="8"/>
      <c r="D34" s="8"/>
      <c r="E34" s="8"/>
      <c r="F34" s="8"/>
      <c r="G34" s="8"/>
      <c r="H34" s="8"/>
      <c r="I34" s="8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18" x14ac:dyDescent="0.25">
      <c r="A35" s="8"/>
      <c r="B35" s="8"/>
      <c r="C35" s="8"/>
      <c r="D35" s="8"/>
      <c r="E35" s="8"/>
      <c r="F35" s="8"/>
      <c r="G35" s="8"/>
      <c r="H35" s="8"/>
      <c r="I35" s="8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18" x14ac:dyDescent="0.25">
      <c r="A36" s="8"/>
      <c r="B36" s="8"/>
      <c r="C36" s="8"/>
      <c r="D36" s="114"/>
      <c r="E36" s="8"/>
      <c r="F36" s="8"/>
      <c r="G36" s="8"/>
      <c r="H36" s="8"/>
      <c r="I36" s="8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8" x14ac:dyDescent="0.25">
      <c r="A37" s="8"/>
      <c r="B37" s="8"/>
      <c r="C37" s="8">
        <f>121464.4-3845.75</f>
        <v>117618.65</v>
      </c>
      <c r="D37" s="8"/>
      <c r="E37" s="114"/>
      <c r="F37" s="8"/>
      <c r="G37" s="114"/>
      <c r="H37" s="8"/>
      <c r="I37" s="8"/>
      <c r="J37" s="11"/>
      <c r="K37" s="11"/>
      <c r="L37" s="11"/>
      <c r="M37" s="11"/>
      <c r="N37" s="11"/>
      <c r="O37" s="11"/>
      <c r="P37" s="11"/>
      <c r="Q37" s="11"/>
      <c r="R37" s="11"/>
    </row>
    <row r="38" spans="1:18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x14ac:dyDescent="0.2">
      <c r="I39" s="100"/>
      <c r="J39" s="11"/>
      <c r="K39" s="11"/>
      <c r="L39" s="11"/>
      <c r="M39" s="11"/>
      <c r="N39" s="11"/>
      <c r="O39" s="11"/>
      <c r="P39" s="11"/>
      <c r="Q39" s="11"/>
      <c r="R39" s="11"/>
    </row>
    <row r="40" spans="1:18" x14ac:dyDescent="0.2"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42.75" customHeight="1" x14ac:dyDescent="0.25">
      <c r="G41" s="2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x14ac:dyDescent="0.2">
      <c r="I42" s="11"/>
      <c r="J42" s="100"/>
      <c r="K42" s="11"/>
      <c r="L42" s="11"/>
      <c r="M42" s="11"/>
      <c r="N42" s="11"/>
      <c r="O42" s="11"/>
      <c r="P42" s="11"/>
      <c r="Q42" s="11"/>
      <c r="R42" s="11"/>
    </row>
    <row r="43" spans="1:18" x14ac:dyDescent="0.2">
      <c r="J43" s="11"/>
      <c r="K43" s="11"/>
      <c r="L43" s="11"/>
      <c r="M43" s="11"/>
      <c r="N43" s="11"/>
      <c r="O43" s="11"/>
      <c r="P43" s="11"/>
      <c r="Q43" s="11"/>
      <c r="R43" s="11"/>
    </row>
    <row r="44" spans="1:18" x14ac:dyDescent="0.2">
      <c r="A44" s="11"/>
      <c r="B44" s="11"/>
      <c r="C44" s="11"/>
      <c r="D44" s="11"/>
      <c r="E44" s="11"/>
      <c r="F44" s="11"/>
      <c r="G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x14ac:dyDescent="0.2">
      <c r="A45" s="11"/>
      <c r="B45" s="11"/>
      <c r="C45" s="11"/>
      <c r="D45" s="11"/>
      <c r="E45" s="11"/>
      <c r="F45" s="11"/>
      <c r="G45" s="11"/>
      <c r="J45" s="11"/>
      <c r="K45" s="11"/>
      <c r="L45" s="11"/>
      <c r="M45" s="11"/>
      <c r="N45" s="11"/>
      <c r="O45" s="11"/>
      <c r="P45" s="11"/>
      <c r="Q45" s="11"/>
      <c r="R45" s="11"/>
    </row>
    <row r="46" spans="1:18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 x14ac:dyDescent="0.2">
      <c r="A47" s="11"/>
      <c r="B47" s="11"/>
      <c r="C47" s="11"/>
      <c r="D47" s="11"/>
      <c r="E47" s="11"/>
      <c r="F47" s="11"/>
      <c r="G47" s="10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x14ac:dyDescent="0.2">
      <c r="A49" s="11"/>
      <c r="B49" s="11"/>
      <c r="C49" s="11"/>
      <c r="D49" s="11"/>
      <c r="E49" s="11"/>
      <c r="F49" s="11"/>
      <c r="G49" s="10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x14ac:dyDescent="0.2">
      <c r="A52" s="11" t="s">
        <v>79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x14ac:dyDescent="0.2">
      <c r="A53" s="11" t="s">
        <v>80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1:18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18" x14ac:dyDescent="0.2">
      <c r="A55" s="11"/>
      <c r="B55" s="11"/>
      <c r="C55" s="11"/>
      <c r="D55" s="11"/>
      <c r="E55" s="11"/>
      <c r="F55" s="11"/>
      <c r="G55" s="11" t="s">
        <v>81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x14ac:dyDescent="0.2">
      <c r="A56" s="11"/>
      <c r="B56" s="11"/>
      <c r="C56" s="11"/>
      <c r="D56" s="11"/>
      <c r="E56" s="11"/>
      <c r="F56" s="11"/>
      <c r="G56" s="11" t="s">
        <v>82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x14ac:dyDescent="0.2">
      <c r="A58" s="11" t="s">
        <v>83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x14ac:dyDescent="0.2">
      <c r="A59" s="11" t="s">
        <v>84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x14ac:dyDescent="0.2">
      <c r="A60" s="11"/>
      <c r="B60" s="11"/>
      <c r="C60" s="11"/>
      <c r="D60" s="11"/>
      <c r="E60" s="11"/>
      <c r="F60" s="11"/>
      <c r="G60" s="11" t="s">
        <v>85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x14ac:dyDescent="0.2">
      <c r="A61" s="11"/>
      <c r="B61" s="11"/>
      <c r="C61" s="11"/>
      <c r="D61" s="11"/>
      <c r="E61" s="11"/>
      <c r="F61" s="11"/>
      <c r="G61" s="11" t="s">
        <v>86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4" spans="1:18" x14ac:dyDescent="0.2">
      <c r="G64" t="s">
        <v>63</v>
      </c>
    </row>
    <row r="65" spans="7:7" x14ac:dyDescent="0.2">
      <c r="G65" t="s">
        <v>87</v>
      </c>
    </row>
  </sheetData>
  <sheetProtection selectLockedCells="1" selectUnlockedCells="1"/>
  <mergeCells count="1">
    <mergeCell ref="B7:D7"/>
  </mergeCells>
  <pageMargins left="0.43307086614173229" right="0.51181102362204722" top="0.98425196850393704" bottom="0.98425196850393704" header="0.51181102362204722" footer="0.51181102362204722"/>
  <pageSetup paperSize="9" scale="65" firstPageNumber="0" orientation="landscape" r:id="rId1"/>
  <headerFooter alignWithMargins="0">
    <oddFooter>&amp;LBilan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H29"/>
  <sheetViews>
    <sheetView zoomScale="110" zoomScaleNormal="110" workbookViewId="0">
      <selection activeCell="H21" sqref="H21:H24"/>
    </sheetView>
  </sheetViews>
  <sheetFormatPr baseColWidth="10" defaultRowHeight="12.75" x14ac:dyDescent="0.2"/>
  <cols>
    <col min="2" max="2" width="9.140625" customWidth="1"/>
    <col min="3" max="3" width="18.28515625" customWidth="1"/>
    <col min="4" max="4" width="47.42578125" customWidth="1"/>
    <col min="5" max="5" width="25.85546875" customWidth="1"/>
    <col min="8" max="8" width="40.42578125" customWidth="1"/>
  </cols>
  <sheetData>
    <row r="2" spans="1:5" ht="20.25" x14ac:dyDescent="0.3">
      <c r="A2" s="8"/>
      <c r="B2" s="8"/>
      <c r="C2" s="12" t="s">
        <v>88</v>
      </c>
      <c r="D2" s="8"/>
      <c r="E2" s="17" t="s">
        <v>97</v>
      </c>
    </row>
    <row r="4" spans="1:5" ht="15.75" x14ac:dyDescent="0.25">
      <c r="E4" s="41"/>
    </row>
    <row r="10" spans="1:5" s="15" customFormat="1" ht="18.75" x14ac:dyDescent="0.25"/>
    <row r="11" spans="1:5" s="15" customFormat="1" ht="19.5" x14ac:dyDescent="0.3">
      <c r="D11" s="102" t="s">
        <v>100</v>
      </c>
      <c r="E11" s="103"/>
    </row>
    <row r="12" spans="1:5" s="15" customFormat="1" ht="18.75" x14ac:dyDescent="0.25">
      <c r="D12" s="53"/>
      <c r="E12" s="52"/>
    </row>
    <row r="13" spans="1:5" s="15" customFormat="1" ht="18.75" x14ac:dyDescent="0.25">
      <c r="D13" s="53" t="s">
        <v>89</v>
      </c>
      <c r="E13" s="52">
        <v>110532.25</v>
      </c>
    </row>
    <row r="14" spans="1:5" s="15" customFormat="1" ht="18.75" x14ac:dyDescent="0.25">
      <c r="D14" s="53" t="s">
        <v>90</v>
      </c>
      <c r="E14" s="52">
        <v>56598.06</v>
      </c>
    </row>
    <row r="15" spans="1:5" s="15" customFormat="1" ht="18.75" x14ac:dyDescent="0.25">
      <c r="D15" s="53" t="s">
        <v>91</v>
      </c>
      <c r="E15" s="52">
        <v>29141</v>
      </c>
    </row>
    <row r="16" spans="1:5" s="15" customFormat="1" ht="18.75" x14ac:dyDescent="0.25">
      <c r="D16" s="53" t="s">
        <v>92</v>
      </c>
      <c r="E16" s="52">
        <v>112857.34</v>
      </c>
    </row>
    <row r="17" spans="4:8" s="15" customFormat="1" ht="18.75" x14ac:dyDescent="0.25">
      <c r="D17" s="53" t="s">
        <v>93</v>
      </c>
      <c r="E17" s="52">
        <v>1675.02</v>
      </c>
    </row>
    <row r="18" spans="4:8" s="15" customFormat="1" ht="18.75" x14ac:dyDescent="0.25">
      <c r="D18" s="53"/>
      <c r="E18" s="52"/>
      <c r="H18" s="104"/>
    </row>
    <row r="19" spans="4:8" s="15" customFormat="1" ht="19.5" x14ac:dyDescent="0.3">
      <c r="D19" s="47" t="s">
        <v>94</v>
      </c>
      <c r="E19" s="52">
        <f>E13-E14+E15+E16+E17</f>
        <v>197607.55</v>
      </c>
    </row>
    <row r="20" spans="4:8" s="15" customFormat="1" ht="18.75" x14ac:dyDescent="0.25">
      <c r="D20" s="53"/>
      <c r="E20" s="52"/>
    </row>
    <row r="21" spans="4:8" s="15" customFormat="1" ht="18.75" x14ac:dyDescent="0.25">
      <c r="D21" s="53"/>
      <c r="E21" s="52"/>
    </row>
    <row r="22" spans="4:8" s="15" customFormat="1" ht="18.75" x14ac:dyDescent="0.25">
      <c r="D22" s="105"/>
      <c r="E22" s="106"/>
    </row>
    <row r="23" spans="4:8" x14ac:dyDescent="0.2">
      <c r="H23" s="107"/>
    </row>
    <row r="29" spans="4:8" x14ac:dyDescent="0.2">
      <c r="E29" t="s">
        <v>96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landscape" r:id="rId1"/>
  <headerFooter alignWithMargins="0">
    <oddFooter>&amp;L&amp;"Arial,Italique"Total des Ressources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compte de resultat</vt:lpstr>
      <vt:lpstr>CPTE de RESULTAT SIMPLIFIE </vt:lpstr>
      <vt:lpstr>BILAN</vt:lpstr>
      <vt:lpstr>Total des ressources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LENEUF Jeanine</dc:creator>
  <cp:lastModifiedBy>LENEUF Jeanine</cp:lastModifiedBy>
  <cp:lastPrinted>2026-02-03T13:47:50Z</cp:lastPrinted>
  <dcterms:created xsi:type="dcterms:W3CDTF">2023-06-06T15:47:11Z</dcterms:created>
  <dcterms:modified xsi:type="dcterms:W3CDTF">2026-06-16T08:56:49Z</dcterms:modified>
</cp:coreProperties>
</file>